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GoogleDrive/My Drive/Optimus Accounting Services/001 OPTIMUS FORMS/"/>
    </mc:Choice>
  </mc:AlternateContent>
  <xr:revisionPtr revIDLastSave="0" documentId="13_ncr:1_{3255786F-62B6-E745-9EC2-83F0A533A529}" xr6:coauthVersionLast="47" xr6:coauthVersionMax="47" xr10:uidLastSave="{00000000-0000-0000-0000-000000000000}"/>
  <bookViews>
    <workbookView xWindow="0" yWindow="500" windowWidth="28800" windowHeight="16280" xr2:uid="{00000000-000D-0000-FFFF-FFFF00000000}"/>
  </bookViews>
  <sheets>
    <sheet name="Instructions" sheetId="1" r:id="rId1"/>
    <sheet name="Dashboard" sheetId="2" r:id="rId2"/>
    <sheet name="Transactions" sheetId="3" r:id="rId3"/>
    <sheet name="Profit &amp; Loss" sheetId="4" r:id="rId4"/>
    <sheet name="Balance Sheet" sheetId="5" r:id="rId5"/>
    <sheet name="Categories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4" l="1"/>
  <c r="I55" i="4"/>
  <c r="J55" i="4"/>
  <c r="K55" i="4"/>
  <c r="L55" i="4"/>
  <c r="M55" i="4"/>
  <c r="N55" i="4"/>
  <c r="O55" i="4"/>
  <c r="P55" i="4"/>
  <c r="Q55" i="4"/>
  <c r="R55" i="4"/>
  <c r="G55" i="4"/>
  <c r="S42" i="4"/>
  <c r="S43" i="4"/>
  <c r="S44" i="4"/>
  <c r="S45" i="4"/>
  <c r="U45" i="4" s="1"/>
  <c r="S46" i="4"/>
  <c r="S47" i="4"/>
  <c r="S48" i="4"/>
  <c r="S49" i="4"/>
  <c r="U49" i="4" s="1"/>
  <c r="S50" i="4"/>
  <c r="S51" i="4"/>
  <c r="S52" i="4"/>
  <c r="U40" i="4"/>
  <c r="U41" i="4"/>
  <c r="U42" i="4"/>
  <c r="U43" i="4"/>
  <c r="U44" i="4"/>
  <c r="U46" i="4"/>
  <c r="U47" i="4"/>
  <c r="U48" i="4"/>
  <c r="U50" i="4"/>
  <c r="U51" i="4"/>
  <c r="U52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26" i="4"/>
  <c r="R24" i="4"/>
  <c r="Q24" i="4"/>
  <c r="P24" i="4"/>
  <c r="O24" i="4"/>
  <c r="N24" i="4"/>
  <c r="M24" i="4"/>
  <c r="L24" i="4"/>
  <c r="K24" i="4"/>
  <c r="J24" i="4"/>
  <c r="I24" i="4"/>
  <c r="H24" i="4"/>
  <c r="G24" i="4"/>
  <c r="F23" i="4"/>
  <c r="F22" i="4"/>
  <c r="S23" i="4"/>
  <c r="U23" i="4" s="1"/>
  <c r="S22" i="4"/>
  <c r="S24" i="4" s="1"/>
  <c r="G55" i="5"/>
  <c r="G46" i="5"/>
  <c r="G40" i="5"/>
  <c r="G30" i="5"/>
  <c r="G26" i="5"/>
  <c r="G18" i="5"/>
  <c r="G12" i="5"/>
  <c r="R53" i="4"/>
  <c r="Q53" i="4"/>
  <c r="P53" i="4"/>
  <c r="O53" i="4"/>
  <c r="N53" i="4"/>
  <c r="M53" i="4"/>
  <c r="L53" i="4"/>
  <c r="K53" i="4"/>
  <c r="J53" i="4"/>
  <c r="I53" i="4"/>
  <c r="H53" i="4"/>
  <c r="G53" i="4"/>
  <c r="S41" i="4"/>
  <c r="S40" i="4"/>
  <c r="S39" i="4"/>
  <c r="U39" i="4" s="1"/>
  <c r="S38" i="4"/>
  <c r="U38" i="4" s="1"/>
  <c r="S37" i="4"/>
  <c r="U37" i="4" s="1"/>
  <c r="S36" i="4"/>
  <c r="U36" i="4" s="1"/>
  <c r="S35" i="4"/>
  <c r="U35" i="4" s="1"/>
  <c r="S34" i="4"/>
  <c r="U34" i="4" s="1"/>
  <c r="S33" i="4"/>
  <c r="U33" i="4" s="1"/>
  <c r="S32" i="4"/>
  <c r="U32" i="4" s="1"/>
  <c r="S31" i="4"/>
  <c r="U31" i="4" s="1"/>
  <c r="S30" i="4"/>
  <c r="U30" i="4" s="1"/>
  <c r="S29" i="4"/>
  <c r="U29" i="4" s="1"/>
  <c r="S28" i="4"/>
  <c r="U28" i="4" s="1"/>
  <c r="S27" i="4"/>
  <c r="U27" i="4" s="1"/>
  <c r="S26" i="4"/>
  <c r="U26" i="4" s="1"/>
  <c r="R17" i="4"/>
  <c r="Q17" i="4"/>
  <c r="P17" i="4"/>
  <c r="O17" i="4"/>
  <c r="N17" i="4"/>
  <c r="M17" i="4"/>
  <c r="L17" i="4"/>
  <c r="K17" i="4"/>
  <c r="J17" i="4"/>
  <c r="I17" i="4"/>
  <c r="H17" i="4"/>
  <c r="G17" i="4"/>
  <c r="S16" i="4"/>
  <c r="U16" i="4" s="1"/>
  <c r="S15" i="4"/>
  <c r="U15" i="4" s="1"/>
  <c r="S14" i="4"/>
  <c r="F14" i="4"/>
  <c r="R11" i="4"/>
  <c r="C38" i="2" s="1"/>
  <c r="Q11" i="4"/>
  <c r="Q19" i="4" s="1"/>
  <c r="P11" i="4"/>
  <c r="P19" i="4" s="1"/>
  <c r="O11" i="4"/>
  <c r="C35" i="2" s="1"/>
  <c r="N11" i="4"/>
  <c r="C34" i="2" s="1"/>
  <c r="M11" i="4"/>
  <c r="M19" i="4" s="1"/>
  <c r="L11" i="4"/>
  <c r="L19" i="4" s="1"/>
  <c r="D32" i="2" s="1"/>
  <c r="K11" i="4"/>
  <c r="K19" i="4" s="1"/>
  <c r="J11" i="4"/>
  <c r="C30" i="2" s="1"/>
  <c r="I11" i="4"/>
  <c r="I19" i="4" s="1"/>
  <c r="H11" i="4"/>
  <c r="H19" i="4" s="1"/>
  <c r="D28" i="2" s="1"/>
  <c r="G11" i="4"/>
  <c r="C27" i="2" s="1"/>
  <c r="S10" i="4"/>
  <c r="U10" i="4" s="1"/>
  <c r="S9" i="4"/>
  <c r="U9" i="4" s="1"/>
  <c r="S8" i="4"/>
  <c r="F8" i="4"/>
  <c r="G5" i="4"/>
  <c r="H5" i="4" s="1"/>
  <c r="I5" i="4" s="1"/>
  <c r="J5" i="4" s="1"/>
  <c r="K5" i="4" s="1"/>
  <c r="L5" i="4" s="1"/>
  <c r="M5" i="4" s="1"/>
  <c r="N5" i="4" s="1"/>
  <c r="O5" i="4" s="1"/>
  <c r="P5" i="4" s="1"/>
  <c r="Q5" i="4" s="1"/>
  <c r="R5" i="4" s="1"/>
  <c r="C48" i="2"/>
  <c r="B48" i="2"/>
  <c r="C47" i="2"/>
  <c r="B47" i="2"/>
  <c r="C46" i="2"/>
  <c r="B46" i="2"/>
  <c r="C45" i="2"/>
  <c r="B45" i="2"/>
  <c r="C44" i="2"/>
  <c r="B44" i="2"/>
  <c r="C43" i="2"/>
  <c r="B43" i="2"/>
  <c r="C37" i="2"/>
  <c r="C33" i="2"/>
  <c r="C29" i="2"/>
  <c r="D11" i="2"/>
  <c r="C11" i="2"/>
  <c r="B11" i="2"/>
  <c r="D10" i="2"/>
  <c r="C10" i="2"/>
  <c r="B10" i="2"/>
  <c r="D9" i="2"/>
  <c r="C9" i="2"/>
  <c r="B9" i="2"/>
  <c r="U22" i="4" l="1"/>
  <c r="U24" i="4" s="1"/>
  <c r="D33" i="2"/>
  <c r="D37" i="2"/>
  <c r="D29" i="2"/>
  <c r="C32" i="2"/>
  <c r="C31" i="2"/>
  <c r="D36" i="2"/>
  <c r="G32" i="5"/>
  <c r="G60" i="5" s="1"/>
  <c r="G48" i="5"/>
  <c r="G58" i="5" s="1"/>
  <c r="C28" i="2"/>
  <c r="C36" i="2"/>
  <c r="D31" i="2"/>
  <c r="U53" i="4"/>
  <c r="G19" i="4"/>
  <c r="S17" i="4"/>
  <c r="S11" i="4"/>
  <c r="D5" i="2" s="1"/>
  <c r="O19" i="4"/>
  <c r="D35" i="2" s="1"/>
  <c r="U8" i="4"/>
  <c r="U11" i="4" s="1"/>
  <c r="D27" i="2"/>
  <c r="J19" i="4"/>
  <c r="D30" i="2" s="1"/>
  <c r="N19" i="4"/>
  <c r="D34" i="2" s="1"/>
  <c r="R19" i="4"/>
  <c r="D38" i="2" s="1"/>
  <c r="S53" i="4"/>
  <c r="U14" i="4"/>
  <c r="U17" i="4" s="1"/>
  <c r="U19" i="4" l="1"/>
  <c r="U55" i="4" s="1"/>
  <c r="S19" i="4"/>
  <c r="S55" i="4"/>
  <c r="D6" i="2" s="1"/>
</calcChain>
</file>

<file path=xl/sharedStrings.xml><?xml version="1.0" encoding="utf-8"?>
<sst xmlns="http://schemas.openxmlformats.org/spreadsheetml/2006/main" count="239" uniqueCount="160">
  <si>
    <t>Instructions</t>
  </si>
  <si>
    <t>Information on how to get started using this template.</t>
  </si>
  <si>
    <t>How to use this template</t>
  </si>
  <si>
    <t>1.</t>
  </si>
  <si>
    <t>Start on the "Transactions" sheet by removing the sample transactions and enter your business transactions . After you have entered your transactions, place the transaction in the appropriate category.</t>
  </si>
  <si>
    <t>2.</t>
  </si>
  <si>
    <t>The "Dashboard" and "Profit &amp; Loss" sheets will automatically update based on the transactions.</t>
  </si>
  <si>
    <t>3.</t>
  </si>
  <si>
    <t>If you want to change any of the categories, you can change the categories on the "Categories" sheet.</t>
  </si>
  <si>
    <t>4.</t>
  </si>
  <si>
    <t>To create a balance sheet, enter values in the shaded boxes on the "Balance Sheet".</t>
  </si>
  <si>
    <t xml:space="preserve">Dashboard </t>
  </si>
  <si>
    <t>Automatically updated based on data in the "Transactions" sheet.</t>
  </si>
  <si>
    <t>Sales YTD</t>
  </si>
  <si>
    <t>Total Profit (Loss) YTD</t>
  </si>
  <si>
    <t>Data used for chart. Do not edit.</t>
  </si>
  <si>
    <t>Month</t>
  </si>
  <si>
    <t xml:space="preserve">Sales </t>
  </si>
  <si>
    <t>Profit (Loss)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</si>
  <si>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</si>
  <si>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</si>
  <si>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</si>
  <si>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</si>
  <si>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</si>
  <si>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</si>
  <si>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</si>
  <si>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</si>
  <si>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</si>
  <si>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</si>
  <si>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</si>
  <si>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</si>
  <si>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Transactions</t>
  </si>
  <si>
    <r>
      <rPr>
        <b/>
        <i/>
        <sz val="10"/>
        <color rgb="FFFFFFFF"/>
        <rFont val="Roboto"/>
      </rPr>
      <t xml:space="preserve">Enter transactions below. </t>
    </r>
    <r>
      <rPr>
        <b/>
        <i/>
        <u/>
        <sz val="10"/>
        <color rgb="FFFFFFFF"/>
        <rFont val="Roboto"/>
      </rPr>
      <t>Transactions that you spent money on should be a negative amount. Any money received should be a positive amount.</t>
    </r>
    <r>
      <rPr>
        <b/>
        <i/>
        <sz val="10"/>
        <color rgb="FFFFFFFF"/>
        <rFont val="Roboto"/>
      </rPr>
      <t xml:space="preserve"> After you have entered the Date, Description and Amount, select the appropriate category for the transaction.</t>
    </r>
  </si>
  <si>
    <t>Category</t>
  </si>
  <si>
    <t>Date</t>
  </si>
  <si>
    <t>Description</t>
  </si>
  <si>
    <t>Amount</t>
  </si>
  <si>
    <t>Income from ABC Corp</t>
  </si>
  <si>
    <t>Legal Fees - Law Offices of JETRO</t>
  </si>
  <si>
    <t>Income from John Doe</t>
  </si>
  <si>
    <t>Accounting Fees - JETRO</t>
  </si>
  <si>
    <t>Advertising</t>
  </si>
  <si>
    <t>Newspaper Ad</t>
  </si>
  <si>
    <t>Tony Robbins Seminar</t>
  </si>
  <si>
    <t>Took client out to dinner at Applebees</t>
  </si>
  <si>
    <t>Income from CBD Company</t>
  </si>
  <si>
    <t>Equipment repair</t>
  </si>
  <si>
    <t>Paid Sam Smith for Work Completed</t>
  </si>
  <si>
    <t>Profit &amp; Loss</t>
  </si>
  <si>
    <t>This sheet automatically summarizes revenues, costs, and expenses for the provided year based on the transactions listed in the "Transactions" sheet. Optionally, specify a growth rate percentage to create a projected Profit &amp; Loss statement.</t>
  </si>
  <si>
    <t>20YY</t>
  </si>
  <si>
    <t>Total YTD</t>
  </si>
  <si>
    <t>Growth Rate</t>
  </si>
  <si>
    <t>Projected</t>
  </si>
  <si>
    <t>Income</t>
  </si>
  <si>
    <t>Revenue</t>
  </si>
  <si>
    <t>Total sales</t>
  </si>
  <si>
    <t>Cost of sales</t>
  </si>
  <si>
    <t>Total cost of sales</t>
  </si>
  <si>
    <t>Gross Margin</t>
  </si>
  <si>
    <t>Expenses</t>
  </si>
  <si>
    <t>Total expenses</t>
  </si>
  <si>
    <t>Total Profit (Loss)</t>
  </si>
  <si>
    <t>As of</t>
  </si>
  <si>
    <t>Balance Sheet</t>
  </si>
  <si>
    <t>MM/DD/YYYY</t>
  </si>
  <si>
    <t>This sheet lists assets and liabilities. Enter values in the shaded cells below.</t>
  </si>
  <si>
    <t>Assets</t>
  </si>
  <si>
    <t>Cash and Cash Equivalents</t>
  </si>
  <si>
    <t>Checking Accounts</t>
  </si>
  <si>
    <t>Saving Accounts</t>
  </si>
  <si>
    <t>Total Cash</t>
  </si>
  <si>
    <t>Current Assets</t>
  </si>
  <si>
    <t>Accounts Receivable (net)</t>
  </si>
  <si>
    <t xml:space="preserve">Inventory </t>
  </si>
  <si>
    <t>Prepayments</t>
  </si>
  <si>
    <t>Total Current Assets</t>
  </si>
  <si>
    <t>Property, Plant and Equipment</t>
  </si>
  <si>
    <t>Vehicles (net)</t>
  </si>
  <si>
    <t>Furniture &amp; Fixtures (net)</t>
  </si>
  <si>
    <t>Equipment (net)</t>
  </si>
  <si>
    <t>Buildings (net)</t>
  </si>
  <si>
    <t>Land</t>
  </si>
  <si>
    <t>Total Property, Plant and Equipment</t>
  </si>
  <si>
    <t>Other Assets</t>
  </si>
  <si>
    <t>Total Other Assets</t>
  </si>
  <si>
    <t>Total assets</t>
  </si>
  <si>
    <t>Liabilities and Owner's Equity</t>
  </si>
  <si>
    <t>Current Liabilities</t>
  </si>
  <si>
    <t>Accounts payable</t>
  </si>
  <si>
    <t>Notes payable</t>
  </si>
  <si>
    <t>Other Current Liabilities</t>
  </si>
  <si>
    <t>Total Current Liabilities</t>
  </si>
  <si>
    <t>Non-Current Liabilities</t>
  </si>
  <si>
    <t>Long-term Notes Payable</t>
  </si>
  <si>
    <t>Loans</t>
  </si>
  <si>
    <t>Other Non-Current Liabilities</t>
  </si>
  <si>
    <t>Total Non-Current Liabilities</t>
  </si>
  <si>
    <t>Total liabilities</t>
  </si>
  <si>
    <t>Owners' equity</t>
  </si>
  <si>
    <t>Capital Stock</t>
  </si>
  <si>
    <t>Retained Earnings</t>
  </si>
  <si>
    <t>Other</t>
  </si>
  <si>
    <t>Total owners' equity</t>
  </si>
  <si>
    <t>Total liabilities and equity</t>
  </si>
  <si>
    <t>Balance check (should be Zero)</t>
  </si>
  <si>
    <t>Categories</t>
  </si>
  <si>
    <t>Use this sheet to define expense, cost, and revenue categories. These categories are used to populate other sheets in this spreadsheet.</t>
  </si>
  <si>
    <t>Category Name</t>
  </si>
  <si>
    <t>Category Type</t>
  </si>
  <si>
    <t>Insurance</t>
  </si>
  <si>
    <t>Cost of Goods Sold</t>
  </si>
  <si>
    <t/>
  </si>
  <si>
    <t>Consulting Fees</t>
  </si>
  <si>
    <t>Interest Received</t>
  </si>
  <si>
    <t>Rent Received</t>
  </si>
  <si>
    <t>Accounting Fees</t>
  </si>
  <si>
    <t>Bank Charges</t>
  </si>
  <si>
    <t>Cleaning</t>
  </si>
  <si>
    <t>Courier &amp; Postage</t>
  </si>
  <si>
    <t>Donations</t>
  </si>
  <si>
    <t>Entertainment</t>
  </si>
  <si>
    <t>Interest Paid</t>
  </si>
  <si>
    <t>Levies</t>
  </si>
  <si>
    <t>Legal Fees</t>
  </si>
  <si>
    <t>Motor Vehicle Licences</t>
  </si>
  <si>
    <t>Staff Training</t>
  </si>
  <si>
    <t>Security</t>
  </si>
  <si>
    <t>Staff Welfare</t>
  </si>
  <si>
    <t>Subscriptions</t>
  </si>
  <si>
    <t>Inventory</t>
  </si>
  <si>
    <t>Deposits Paid</t>
  </si>
  <si>
    <t>Computer Expenses</t>
  </si>
  <si>
    <t>Electricity and Water</t>
  </si>
  <si>
    <t>Motor Vehicle Fuel</t>
  </si>
  <si>
    <t>Motor Vehicle Repairs</t>
  </si>
  <si>
    <t>Printing and Stationary</t>
  </si>
  <si>
    <t>Rent Paid</t>
  </si>
  <si>
    <t>Repairs and Maintenance</t>
  </si>
  <si>
    <t>Salaries and Wages</t>
  </si>
  <si>
    <t>Telephone and Internet</t>
  </si>
  <si>
    <t>Travel and Accommodation</t>
  </si>
  <si>
    <t>Owner Contributions</t>
  </si>
  <si>
    <t>Owner Drawings</t>
  </si>
  <si>
    <t>Contributions</t>
  </si>
  <si>
    <t>Other Income</t>
  </si>
  <si>
    <t>Tax Payments</t>
  </si>
  <si>
    <t>Land and Buildings Assets</t>
  </si>
  <si>
    <t>Motor Vehicls Assets</t>
  </si>
  <si>
    <t>Computer Equipment Assets</t>
  </si>
  <si>
    <t>Office Equipment Assets</t>
  </si>
  <si>
    <t>Furniture and Fittings Assets</t>
  </si>
  <si>
    <t>Plant and Machinery Assets</t>
  </si>
  <si>
    <t>Bank Loans</t>
  </si>
  <si>
    <t>Vat Payments</t>
  </si>
  <si>
    <t>Import Vat Payments</t>
  </si>
  <si>
    <t>Income Tax Paid</t>
  </si>
  <si>
    <t>Loan Payments</t>
  </si>
  <si>
    <t>Test</t>
  </si>
  <si>
    <t>Total Other Income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</si>
</sst>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#,##0.00;\(#,##0.00\)"/>
    <numFmt numFmtId="165" formatCode="#,###;\(#,###\);\-"/>
    <numFmt numFmtId="166" formatCode="#,##0;\(#,##0\)"/>
    <numFmt numFmtId="167" formatCode="mmm"/>
  </numFmts>
  <fonts count="66" x14ac:knownFonts="1">
    <font>
      <sz val="10"/>
      <color rgb="FF000000"/>
      <name val="Arial"/>
    </font>
    <font>
      <i/>
      <sz val="10"/>
      <color rgb="FF797E85"/>
      <name val="Roboto"/>
    </font>
    <font>
      <b/>
      <sz val="32"/>
      <color rgb="FFFFFFFF"/>
      <name val="Roboto"/>
    </font>
    <font>
      <sz val="10"/>
      <color rgb="FF797E85"/>
      <name val="Roboto"/>
    </font>
    <font>
      <b/>
      <sz val="27"/>
      <color rgb="FFFFFFFF"/>
      <name val="Roboto"/>
    </font>
    <font>
      <b/>
      <i/>
      <sz val="9"/>
      <color rgb="FFFFFFFF"/>
      <name val="Roboto"/>
    </font>
    <font>
      <b/>
      <sz val="10"/>
      <color rgb="FFFFFFFF"/>
      <name val="Roboto"/>
    </font>
    <font>
      <b/>
      <i/>
      <sz val="10"/>
      <color rgb="FFFFFFFF"/>
      <name val="Roboto"/>
    </font>
    <font>
      <b/>
      <i/>
      <sz val="10"/>
      <color rgb="FFFFFFFF"/>
      <name val="Roboto"/>
    </font>
    <font>
      <i/>
      <sz val="8"/>
      <color rgb="FFFFFFFF"/>
      <name val="Roboto"/>
    </font>
    <font>
      <sz val="10"/>
      <name val="Arial"/>
      <family val="2"/>
    </font>
    <font>
      <b/>
      <sz val="10"/>
      <color rgb="FF797E85"/>
      <name val="Roboto"/>
    </font>
    <font>
      <sz val="9"/>
      <color rgb="FF767676"/>
      <name val="Roboto"/>
    </font>
    <font>
      <sz val="10"/>
      <color rgb="FF767676"/>
      <name val="Roboto"/>
    </font>
    <font>
      <i/>
      <u/>
      <sz val="10"/>
      <color rgb="FF767676"/>
      <name val="Roboto"/>
    </font>
    <font>
      <sz val="10"/>
      <color rgb="FF999999"/>
      <name val="Arial"/>
      <family val="2"/>
    </font>
    <font>
      <sz val="12"/>
      <color rgb="FF797E85"/>
      <name val="Roboto"/>
    </font>
    <font>
      <b/>
      <sz val="12"/>
      <color rgb="FF13B5EA"/>
      <name val="Roboto"/>
    </font>
    <font>
      <sz val="12"/>
      <color rgb="FF13B5EA"/>
      <name val="Roboto"/>
    </font>
    <font>
      <sz val="10"/>
      <color rgb="FFFFFFFF"/>
      <name val="Roboto"/>
    </font>
    <font>
      <b/>
      <sz val="10"/>
      <color rgb="FFFFFFFF"/>
      <name val="Roboto"/>
    </font>
    <font>
      <b/>
      <sz val="10"/>
      <color rgb="FF797E85"/>
      <name val="Roboto"/>
    </font>
    <font>
      <b/>
      <sz val="10"/>
      <name val="Roboto"/>
    </font>
    <font>
      <sz val="10"/>
      <color rgb="FF767676"/>
      <name val="Roboto"/>
    </font>
    <font>
      <sz val="10"/>
      <name val="Roboto"/>
    </font>
    <font>
      <b/>
      <sz val="11"/>
      <color rgb="FF797E85"/>
      <name val="Roboto"/>
    </font>
    <font>
      <sz val="11"/>
      <color rgb="FF797E85"/>
      <name val="Roboto"/>
    </font>
    <font>
      <sz val="11"/>
      <color rgb="FF767676"/>
      <name val="Roboto"/>
    </font>
    <font>
      <sz val="10"/>
      <color rgb="FF797E85"/>
      <name val="Roboto"/>
    </font>
    <font>
      <sz val="11"/>
      <color rgb="FFFFFFFF"/>
      <name val="Roboto"/>
    </font>
    <font>
      <sz val="10"/>
      <color rgb="FFFFFFFF"/>
      <name val="Arial"/>
      <family val="2"/>
    </font>
    <font>
      <b/>
      <sz val="11"/>
      <color rgb="FFFFFFFF"/>
      <name val="Roboto"/>
    </font>
    <font>
      <b/>
      <sz val="10"/>
      <color rgb="FF45474D"/>
      <name val="Roboto"/>
    </font>
    <font>
      <sz val="10"/>
      <color rgb="FF45474D"/>
      <name val="Roboto"/>
    </font>
    <font>
      <b/>
      <sz val="9"/>
      <color rgb="FFFFFFFF"/>
      <name val="Roboto"/>
    </font>
    <font>
      <b/>
      <sz val="28"/>
      <color rgb="FFFFFFFF"/>
      <name val="Roboto"/>
    </font>
    <font>
      <sz val="9"/>
      <color rgb="FFFFFFFF"/>
      <name val="Roboto"/>
    </font>
    <font>
      <i/>
      <sz val="10"/>
      <color rgb="FFFFFFFF"/>
      <name val="Roboto"/>
    </font>
    <font>
      <b/>
      <sz val="12"/>
      <color rgb="FFFFFFFF"/>
      <name val="Roboto"/>
    </font>
    <font>
      <b/>
      <sz val="10"/>
      <color rgb="FF767676"/>
      <name val="Roboto"/>
    </font>
    <font>
      <b/>
      <sz val="24"/>
      <color rgb="FF767676"/>
      <name val="Roboto"/>
    </font>
    <font>
      <b/>
      <sz val="26"/>
      <color rgb="FF767676"/>
      <name val="Roboto"/>
    </font>
    <font>
      <sz val="10"/>
      <name val="Arial"/>
      <family val="2"/>
    </font>
    <font>
      <b/>
      <i/>
      <sz val="10"/>
      <color rgb="FF767676"/>
      <name val="Roboto"/>
    </font>
    <font>
      <sz val="16"/>
      <color rgb="FF767676"/>
      <name val="Roboto"/>
    </font>
    <font>
      <b/>
      <sz val="12"/>
      <color rgb="FF767676"/>
      <name val="Roboto"/>
    </font>
    <font>
      <i/>
      <sz val="16"/>
      <color rgb="FF767676"/>
      <name val="Roboto"/>
    </font>
    <font>
      <sz val="14"/>
      <color rgb="FF767676"/>
      <name val="Roboto"/>
    </font>
    <font>
      <b/>
      <i/>
      <sz val="14"/>
      <color rgb="FF767676"/>
      <name val="Roboto"/>
    </font>
    <font>
      <i/>
      <sz val="10"/>
      <color rgb="FF767676"/>
      <name val="Roboto"/>
    </font>
    <font>
      <b/>
      <i/>
      <sz val="12"/>
      <color rgb="FF767676"/>
      <name val="Roboto"/>
    </font>
    <font>
      <b/>
      <i/>
      <sz val="10"/>
      <color rgb="FF767676"/>
      <name val="Arial"/>
      <family val="2"/>
    </font>
    <font>
      <sz val="24"/>
      <color rgb="FF45474D"/>
      <name val="Roboto"/>
    </font>
    <font>
      <sz val="20"/>
      <color rgb="FF45474D"/>
      <name val="Roboto"/>
    </font>
    <font>
      <i/>
      <sz val="9"/>
      <color rgb="FF797E85"/>
      <name val="Roboto"/>
    </font>
    <font>
      <b/>
      <sz val="10"/>
      <color rgb="FF13B5EA"/>
      <name val="Roboto"/>
    </font>
    <font>
      <b/>
      <i/>
      <sz val="10"/>
      <color rgb="FF797E85"/>
      <name val="Roboto"/>
    </font>
    <font>
      <b/>
      <sz val="12"/>
      <color rgb="FF797E85"/>
      <name val="Roboto"/>
    </font>
    <font>
      <sz val="10"/>
      <name val="Roboto"/>
    </font>
    <font>
      <b/>
      <i/>
      <u/>
      <sz val="10"/>
      <color rgb="FFFFFFFF"/>
      <name val="Roboto"/>
    </font>
    <font>
      <sz val="10"/>
      <color rgb="FF000000"/>
      <name val="Arial"/>
      <family val="2"/>
    </font>
    <font>
      <b/>
      <sz val="12"/>
      <color rgb="FF002060"/>
      <name val="Roboto"/>
    </font>
    <font>
      <sz val="12"/>
      <color rgb="FF002060"/>
      <name val="Roboto"/>
    </font>
    <font>
      <sz val="10"/>
      <color rgb="FF002060"/>
      <name val="Arial"/>
      <family val="2"/>
    </font>
    <font>
      <b/>
      <sz val="10"/>
      <color theme="0"/>
      <name val="Roboto"/>
    </font>
    <font>
      <sz val="12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3F3F3"/>
        <bgColor rgb="FFF3F3F3"/>
      </patternFill>
    </fill>
    <fill>
      <patternFill patternType="solid">
        <fgColor rgb="FFF3FCFF"/>
        <bgColor rgb="FFF3FCFF"/>
      </patternFill>
    </fill>
    <fill>
      <patternFill patternType="solid">
        <fgColor rgb="FFEAF9FE"/>
        <bgColor rgb="FFEAF9FE"/>
      </patternFill>
    </fill>
    <fill>
      <patternFill patternType="solid">
        <fgColor rgb="FFF8F8F8"/>
        <bgColor rgb="FFF8F8F8"/>
      </patternFill>
    </fill>
    <fill>
      <patternFill patternType="solid">
        <fgColor rgb="FF002060"/>
        <bgColor rgb="FF9A0D00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FFFFFF"/>
      </patternFill>
    </fill>
  </fills>
  <borders count="39">
    <border>
      <left/>
      <right/>
      <top/>
      <bottom/>
      <diagonal/>
    </border>
    <border>
      <left/>
      <right/>
      <top/>
      <bottom style="dotted">
        <color rgb="FFCCCCCC"/>
      </bottom>
      <diagonal/>
    </border>
    <border>
      <left/>
      <right/>
      <top/>
      <bottom style="thin">
        <color rgb="FFCCCCCC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EFEFEF"/>
      </bottom>
      <diagonal/>
    </border>
    <border>
      <left/>
      <right style="thin">
        <color rgb="FFEFEFEF"/>
      </right>
      <top/>
      <bottom style="thin">
        <color rgb="FFEFEFEF"/>
      </bottom>
      <diagonal/>
    </border>
    <border>
      <left/>
      <right/>
      <top/>
      <bottom style="thin">
        <color rgb="FFEFEFEF"/>
      </bottom>
      <diagonal/>
    </border>
    <border>
      <left/>
      <right style="thin">
        <color rgb="FFBCBEC2"/>
      </right>
      <top/>
      <bottom style="thin">
        <color rgb="FFEFEFEF"/>
      </bottom>
      <diagonal/>
    </border>
    <border>
      <left style="thin">
        <color rgb="FFFFFFFF"/>
      </left>
      <right/>
      <top style="thin">
        <color rgb="FFEFEFEF"/>
      </top>
      <bottom style="thin">
        <color rgb="FFEFEFEF"/>
      </bottom>
      <diagonal/>
    </border>
    <border>
      <left/>
      <right style="thin">
        <color rgb="FFBCBEC2"/>
      </right>
      <top style="thin">
        <color rgb="FFEFEFEF"/>
      </top>
      <bottom style="thin">
        <color rgb="FFEFEFEF"/>
      </bottom>
      <diagonal/>
    </border>
    <border>
      <left/>
      <right style="thin">
        <color rgb="FFEFEFEF"/>
      </right>
      <top style="thin">
        <color rgb="FFEFEFEF"/>
      </top>
      <bottom style="thin">
        <color rgb="FFEFEFEF"/>
      </bottom>
      <diagonal/>
    </border>
    <border>
      <left/>
      <right/>
      <top style="thin">
        <color rgb="FFEFEFEF"/>
      </top>
      <bottom style="thin">
        <color rgb="FFEFEFEF"/>
      </bottom>
      <diagonal/>
    </border>
    <border>
      <left/>
      <right/>
      <top/>
      <bottom style="thin">
        <color rgb="FF13B5EA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CCCCCC"/>
      </bottom>
      <diagonal/>
    </border>
    <border>
      <left/>
      <right/>
      <top style="thin">
        <color rgb="FFFFFFFF"/>
      </top>
      <bottom style="thin">
        <color rgb="FF13B5EA"/>
      </bottom>
      <diagonal/>
    </border>
    <border>
      <left/>
      <right/>
      <top style="thin">
        <color rgb="FFFFFFFF"/>
      </top>
      <bottom style="thin">
        <color rgb="FFD9D9D9"/>
      </bottom>
      <diagonal/>
    </border>
    <border>
      <left/>
      <right/>
      <top/>
      <bottom style="thin">
        <color rgb="FFBCBEC2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/>
      <bottom/>
      <diagonal/>
    </border>
    <border>
      <left style="hair">
        <color rgb="FFB7B7B7"/>
      </left>
      <right style="hair">
        <color rgb="FFB7B7B7"/>
      </right>
      <top style="hair">
        <color rgb="FFBCBEC2"/>
      </top>
      <bottom/>
      <diagonal/>
    </border>
    <border>
      <left style="hair">
        <color rgb="FFB7B7B7"/>
      </left>
      <right style="hair">
        <color rgb="FFB7B7B7"/>
      </right>
      <top/>
      <bottom/>
      <diagonal/>
    </border>
    <border>
      <left/>
      <right/>
      <top/>
      <bottom style="thin">
        <color rgb="FFB7B7B7"/>
      </bottom>
      <diagonal/>
    </border>
    <border>
      <left style="thin">
        <color rgb="FFFFFFFF"/>
      </left>
      <right/>
      <top/>
      <bottom style="thin">
        <color rgb="FFB7B7B7"/>
      </bottom>
      <diagonal/>
    </border>
    <border>
      <left/>
      <right style="thin">
        <color rgb="FFFFFFFF"/>
      </right>
      <top/>
      <bottom style="thin">
        <color rgb="FFB7B7B7"/>
      </bottom>
      <diagonal/>
    </border>
    <border>
      <left style="hair">
        <color rgb="FFBCBEC2"/>
      </left>
      <right style="hair">
        <color rgb="FFBCBEC2"/>
      </right>
      <top style="hair">
        <color rgb="FFBCBEC2"/>
      </top>
      <bottom style="hair">
        <color rgb="FFBCBEC2"/>
      </bottom>
      <diagonal/>
    </border>
    <border>
      <left style="hair">
        <color rgb="FFBCBEC2"/>
      </left>
      <right style="hair">
        <color rgb="FFBCBEC2"/>
      </right>
      <top style="hair">
        <color rgb="FFBCBEC2"/>
      </top>
      <bottom/>
      <diagonal/>
    </border>
    <border>
      <left style="hair">
        <color rgb="FFBCBEC2"/>
      </left>
      <right style="hair">
        <color rgb="FFBCBEC2"/>
      </right>
      <top/>
      <bottom/>
      <diagonal/>
    </border>
    <border>
      <left style="hair">
        <color rgb="FFBCBEC2"/>
      </left>
      <right style="hair">
        <color rgb="FFBCBEC2"/>
      </right>
      <top/>
      <bottom style="hair">
        <color rgb="FFBCBEC2"/>
      </bottom>
      <diagonal/>
    </border>
    <border>
      <left style="thin">
        <color rgb="FFFFFFFF"/>
      </left>
      <right/>
      <top/>
      <bottom style="thin">
        <color rgb="FFBCBEC2"/>
      </bottom>
      <diagonal/>
    </border>
    <border>
      <left/>
      <right style="thin">
        <color rgb="FFFFFFFF"/>
      </right>
      <top/>
      <bottom style="thin">
        <color rgb="FFBCBEC2"/>
      </bottom>
      <diagonal/>
    </border>
    <border>
      <left style="hair">
        <color rgb="FFB7B7B7"/>
      </left>
      <right style="hair">
        <color rgb="FFB7B7B7"/>
      </right>
      <top/>
      <bottom style="hair">
        <color rgb="FFB7B7B7"/>
      </bottom>
      <diagonal/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hair">
        <color rgb="FFB7B7B7"/>
      </left>
      <right style="hair">
        <color rgb="FFB7B7B7"/>
      </right>
      <top style="hair">
        <color rgb="FFB7B7B7"/>
      </top>
      <bottom style="hair">
        <color rgb="FFB7B7B7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13B5EA"/>
      </top>
      <bottom/>
      <diagonal/>
    </border>
    <border>
      <left style="hair">
        <color rgb="FFD9D9D9"/>
      </left>
      <right style="hair">
        <color rgb="FFD9D9D9"/>
      </right>
      <top style="hair">
        <color rgb="FFD9D9D9"/>
      </top>
      <bottom style="hair">
        <color rgb="FFD9D9D9"/>
      </bottom>
      <diagonal/>
    </border>
    <border>
      <left/>
      <right/>
      <top/>
      <bottom style="thin">
        <color theme="2" tint="-0.24994659260841701"/>
      </bottom>
      <diagonal/>
    </border>
    <border>
      <left style="hair">
        <color rgb="FFBCBEC2"/>
      </left>
      <right style="hair">
        <color rgb="FFBCBEC2"/>
      </right>
      <top/>
      <bottom style="thin">
        <color theme="2" tint="-0.24994659260841701"/>
      </bottom>
      <diagonal/>
    </border>
  </borders>
  <cellStyleXfs count="2">
    <xf numFmtId="0" fontId="0" fillId="0" borderId="0"/>
    <xf numFmtId="43" fontId="60" fillId="0" borderId="0" applyFont="0" applyFill="0" applyBorder="0" applyAlignment="0" applyProtection="0"/>
  </cellStyleXfs>
  <cellXfs count="291">
    <xf numFmtId="0" fontId="0" fillId="0" borderId="0" xfId="0" applyFont="1" applyAlignment="1"/>
    <xf numFmtId="49" fontId="10" fillId="0" borderId="0" xfId="0" applyNumberFormat="1" applyFont="1" applyAlignment="1"/>
    <xf numFmtId="0" fontId="10" fillId="0" borderId="0" xfId="0" applyFont="1" applyAlignment="1"/>
    <xf numFmtId="0" fontId="11" fillId="0" borderId="0" xfId="0" applyFont="1" applyAlignment="1">
      <alignment horizontal="right" vertical="center"/>
    </xf>
    <xf numFmtId="0" fontId="12" fillId="0" borderId="0" xfId="0" applyFont="1" applyAlignment="1">
      <alignment vertical="center" wrapText="1"/>
    </xf>
    <xf numFmtId="0" fontId="11" fillId="0" borderId="0" xfId="0" applyFont="1" applyAlignment="1">
      <alignment horizontal="right" vertical="top"/>
    </xf>
    <xf numFmtId="0" fontId="13" fillId="0" borderId="0" xfId="0" applyFont="1" applyAlignment="1">
      <alignment vertical="center" wrapText="1"/>
    </xf>
    <xf numFmtId="0" fontId="11" fillId="0" borderId="0" xfId="0" quotePrefix="1" applyFont="1" applyAlignment="1">
      <alignment horizontal="right" vertical="top"/>
    </xf>
    <xf numFmtId="0" fontId="13" fillId="2" borderId="0" xfId="0" applyFont="1" applyFill="1" applyAlignment="1">
      <alignment horizontal="left"/>
    </xf>
    <xf numFmtId="0" fontId="15" fillId="0" borderId="0" xfId="0" applyFont="1" applyAlignment="1"/>
    <xf numFmtId="0" fontId="28" fillId="0" borderId="0" xfId="0" applyFont="1"/>
    <xf numFmtId="0" fontId="28" fillId="2" borderId="0" xfId="0" applyFont="1" applyFill="1" applyAlignment="1"/>
    <xf numFmtId="0" fontId="28" fillId="2" borderId="0" xfId="0" applyFont="1" applyFill="1" applyAlignment="1">
      <alignment vertical="center"/>
    </xf>
    <xf numFmtId="0" fontId="39" fillId="2" borderId="13" xfId="0" applyFont="1" applyFill="1" applyBorder="1" applyAlignment="1">
      <alignment horizontal="center" vertical="center"/>
    </xf>
    <xf numFmtId="0" fontId="39" fillId="2" borderId="14" xfId="0" applyFont="1" applyFill="1" applyBorder="1" applyAlignment="1">
      <alignment horizontal="center" vertical="center"/>
    </xf>
    <xf numFmtId="0" fontId="43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39" fillId="0" borderId="1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44" fillId="2" borderId="0" xfId="0" applyFont="1" applyFill="1" applyAlignment="1">
      <alignment horizontal="left" vertical="center"/>
    </xf>
    <xf numFmtId="0" fontId="44" fillId="0" borderId="17" xfId="0" applyFont="1" applyBorder="1" applyAlignment="1">
      <alignment horizontal="left" vertical="center"/>
    </xf>
    <xf numFmtId="0" fontId="39" fillId="0" borderId="17" xfId="0" applyFont="1" applyBorder="1" applyAlignment="1">
      <alignment horizontal="left" vertical="center"/>
    </xf>
    <xf numFmtId="0" fontId="45" fillId="0" borderId="17" xfId="0" applyFont="1" applyBorder="1" applyAlignment="1">
      <alignment horizontal="left" vertical="center"/>
    </xf>
    <xf numFmtId="165" fontId="44" fillId="0" borderId="17" xfId="0" applyNumberFormat="1" applyFont="1" applyBorder="1" applyAlignment="1">
      <alignment horizontal="left" vertical="center"/>
    </xf>
    <xf numFmtId="165" fontId="46" fillId="0" borderId="17" xfId="0" applyNumberFormat="1" applyFont="1" applyBorder="1" applyAlignment="1">
      <alignment horizontal="left" vertical="center"/>
    </xf>
    <xf numFmtId="165" fontId="44" fillId="0" borderId="17" xfId="0" applyNumberFormat="1" applyFont="1" applyBorder="1" applyAlignment="1">
      <alignment horizontal="left" vertical="center"/>
    </xf>
    <xf numFmtId="0" fontId="44" fillId="0" borderId="0" xfId="0" applyFont="1" applyAlignment="1">
      <alignment horizontal="left" vertical="center"/>
    </xf>
    <xf numFmtId="0" fontId="13" fillId="2" borderId="0" xfId="0" applyFont="1" applyFill="1" applyAlignment="1"/>
    <xf numFmtId="0" fontId="13" fillId="0" borderId="0" xfId="0" applyFont="1" applyAlignment="1"/>
    <xf numFmtId="0" fontId="47" fillId="0" borderId="0" xfId="0" applyFont="1" applyAlignment="1"/>
    <xf numFmtId="0" fontId="39" fillId="0" borderId="0" xfId="0" applyFont="1" applyAlignment="1">
      <alignment vertical="center"/>
    </xf>
    <xf numFmtId="165" fontId="13" fillId="4" borderId="18" xfId="0" applyNumberFormat="1" applyFont="1" applyFill="1" applyBorder="1" applyAlignment="1"/>
    <xf numFmtId="165" fontId="13" fillId="4" borderId="0" xfId="0" applyNumberFormat="1" applyFont="1" applyFill="1" applyAlignment="1"/>
    <xf numFmtId="165" fontId="13" fillId="4" borderId="19" xfId="0" applyNumberFormat="1" applyFont="1" applyFill="1" applyBorder="1" applyAlignment="1"/>
    <xf numFmtId="165" fontId="43" fillId="0" borderId="0" xfId="0" applyNumberFormat="1" applyFont="1" applyAlignment="1"/>
    <xf numFmtId="10" fontId="13" fillId="0" borderId="0" xfId="0" applyNumberFormat="1" applyFont="1" applyAlignment="1">
      <alignment horizontal="center"/>
    </xf>
    <xf numFmtId="165" fontId="13" fillId="0" borderId="0" xfId="0" applyNumberFormat="1" applyFont="1"/>
    <xf numFmtId="0" fontId="13" fillId="0" borderId="0" xfId="0" applyFont="1"/>
    <xf numFmtId="0" fontId="13" fillId="2" borderId="0" xfId="0" applyFont="1" applyFill="1" applyAlignment="1"/>
    <xf numFmtId="0" fontId="13" fillId="0" borderId="0" xfId="0" applyFont="1" applyAlignment="1"/>
    <xf numFmtId="0" fontId="47" fillId="0" borderId="0" xfId="0" applyFont="1" applyAlignment="1"/>
    <xf numFmtId="0" fontId="13" fillId="0" borderId="0" xfId="0" applyFont="1" applyAlignment="1">
      <alignment horizontal="left"/>
    </xf>
    <xf numFmtId="165" fontId="43" fillId="0" borderId="0" xfId="0" applyNumberFormat="1" applyFont="1" applyAlignment="1">
      <alignment horizontal="right"/>
    </xf>
    <xf numFmtId="0" fontId="13" fillId="0" borderId="22" xfId="0" applyFont="1" applyBorder="1" applyAlignment="1"/>
    <xf numFmtId="165" fontId="43" fillId="0" borderId="22" xfId="0" applyNumberFormat="1" applyFont="1" applyBorder="1" applyAlignment="1">
      <alignment horizontal="right"/>
    </xf>
    <xf numFmtId="165" fontId="13" fillId="0" borderId="22" xfId="0" applyNumberFormat="1" applyFont="1" applyBorder="1"/>
    <xf numFmtId="0" fontId="39" fillId="0" borderId="0" xfId="0" applyFont="1" applyAlignment="1"/>
    <xf numFmtId="165" fontId="13" fillId="4" borderId="18" xfId="0" applyNumberFormat="1" applyFont="1" applyFill="1" applyBorder="1" applyAlignment="1">
      <alignment horizontal="right"/>
    </xf>
    <xf numFmtId="165" fontId="13" fillId="4" borderId="0" xfId="0" applyNumberFormat="1" applyFont="1" applyFill="1" applyAlignment="1">
      <alignment horizontal="right"/>
    </xf>
    <xf numFmtId="165" fontId="13" fillId="4" borderId="19" xfId="0" applyNumberFormat="1" applyFont="1" applyFill="1" applyBorder="1" applyAlignment="1">
      <alignment horizontal="right"/>
    </xf>
    <xf numFmtId="10" fontId="39" fillId="0" borderId="25" xfId="0" applyNumberFormat="1" applyFont="1" applyBorder="1" applyAlignment="1">
      <alignment horizontal="center"/>
    </xf>
    <xf numFmtId="0" fontId="13" fillId="0" borderId="13" xfId="0" applyFont="1" applyBorder="1" applyAlignment="1"/>
    <xf numFmtId="0" fontId="47" fillId="0" borderId="13" xfId="0" applyFont="1" applyBorder="1" applyAlignment="1"/>
    <xf numFmtId="165" fontId="43" fillId="0" borderId="13" xfId="0" applyNumberFormat="1" applyFont="1" applyBorder="1" applyAlignment="1"/>
    <xf numFmtId="9" fontId="13" fillId="2" borderId="19" xfId="0" applyNumberFormat="1" applyFont="1" applyFill="1" applyBorder="1" applyAlignment="1"/>
    <xf numFmtId="165" fontId="13" fillId="0" borderId="13" xfId="0" applyNumberFormat="1" applyFont="1" applyBorder="1"/>
    <xf numFmtId="0" fontId="13" fillId="0" borderId="13" xfId="0" applyFont="1" applyBorder="1"/>
    <xf numFmtId="165" fontId="43" fillId="0" borderId="0" xfId="0" applyNumberFormat="1" applyFont="1" applyAlignment="1">
      <alignment horizontal="right"/>
    </xf>
    <xf numFmtId="0" fontId="13" fillId="0" borderId="0" xfId="0" applyFont="1" applyAlignment="1"/>
    <xf numFmtId="0" fontId="13" fillId="0" borderId="22" xfId="0" applyFont="1" applyBorder="1" applyAlignment="1"/>
    <xf numFmtId="165" fontId="43" fillId="0" borderId="22" xfId="0" applyNumberFormat="1" applyFont="1" applyBorder="1" applyAlignment="1">
      <alignment horizontal="right"/>
    </xf>
    <xf numFmtId="10" fontId="39" fillId="0" borderId="28" xfId="0" applyNumberFormat="1" applyFont="1" applyBorder="1" applyAlignment="1">
      <alignment horizontal="center"/>
    </xf>
    <xf numFmtId="0" fontId="46" fillId="2" borderId="0" xfId="0" applyFont="1" applyFill="1" applyAlignment="1">
      <alignment vertical="top"/>
    </xf>
    <xf numFmtId="0" fontId="46" fillId="0" borderId="0" xfId="0" applyFont="1" applyAlignment="1">
      <alignment vertical="top"/>
    </xf>
    <xf numFmtId="0" fontId="48" fillId="0" borderId="0" xfId="0" applyFont="1" applyAlignment="1">
      <alignment vertical="top"/>
    </xf>
    <xf numFmtId="0" fontId="39" fillId="0" borderId="13" xfId="0" applyFont="1" applyBorder="1" applyAlignment="1">
      <alignment vertical="top"/>
    </xf>
    <xf numFmtId="0" fontId="49" fillId="0" borderId="13" xfId="0" applyFont="1" applyBorder="1" applyAlignment="1">
      <alignment vertical="top"/>
    </xf>
    <xf numFmtId="165" fontId="39" fillId="4" borderId="0" xfId="0" applyNumberFormat="1" applyFont="1" applyFill="1" applyAlignment="1">
      <alignment horizontal="right" vertical="top"/>
    </xf>
    <xf numFmtId="165" fontId="43" fillId="0" borderId="13" xfId="0" applyNumberFormat="1" applyFont="1" applyBorder="1" applyAlignment="1">
      <alignment horizontal="right" vertical="top"/>
    </xf>
    <xf numFmtId="10" fontId="39" fillId="0" borderId="25" xfId="0" applyNumberFormat="1" applyFont="1" applyBorder="1" applyAlignment="1">
      <alignment horizontal="center" vertical="top"/>
    </xf>
    <xf numFmtId="165" fontId="13" fillId="0" borderId="13" xfId="0" applyNumberFormat="1" applyFont="1" applyBorder="1" applyAlignment="1">
      <alignment vertical="top"/>
    </xf>
    <xf numFmtId="0" fontId="13" fillId="0" borderId="13" xfId="0" applyFont="1" applyBorder="1" applyAlignment="1">
      <alignment vertical="top"/>
    </xf>
    <xf numFmtId="0" fontId="13" fillId="0" borderId="17" xfId="0" applyFont="1" applyBorder="1" applyAlignment="1"/>
    <xf numFmtId="0" fontId="47" fillId="0" borderId="17" xfId="0" applyFont="1" applyBorder="1" applyAlignment="1"/>
    <xf numFmtId="165" fontId="13" fillId="4" borderId="29" xfId="0" applyNumberFormat="1" applyFont="1" applyFill="1" applyBorder="1" applyAlignment="1"/>
    <xf numFmtId="165" fontId="13" fillId="4" borderId="17" xfId="0" applyNumberFormat="1" applyFont="1" applyFill="1" applyBorder="1" applyAlignment="1"/>
    <xf numFmtId="165" fontId="13" fillId="4" borderId="30" xfId="0" applyNumberFormat="1" applyFont="1" applyFill="1" applyBorder="1" applyAlignment="1"/>
    <xf numFmtId="165" fontId="43" fillId="0" borderId="17" xfId="0" applyNumberFormat="1" applyFont="1" applyBorder="1" applyAlignment="1"/>
    <xf numFmtId="10" fontId="13" fillId="0" borderId="17" xfId="0" applyNumberFormat="1" applyFont="1" applyBorder="1" applyAlignment="1">
      <alignment horizontal="center"/>
    </xf>
    <xf numFmtId="165" fontId="13" fillId="0" borderId="17" xfId="0" applyNumberFormat="1" applyFont="1" applyBorder="1"/>
    <xf numFmtId="0" fontId="44" fillId="2" borderId="0" xfId="0" applyFont="1" applyFill="1" applyAlignment="1">
      <alignment vertical="top"/>
    </xf>
    <xf numFmtId="0" fontId="44" fillId="0" borderId="17" xfId="0" applyFont="1" applyBorder="1" applyAlignment="1">
      <alignment vertical="top"/>
    </xf>
    <xf numFmtId="0" fontId="39" fillId="0" borderId="17" xfId="0" applyFont="1" applyBorder="1" applyAlignment="1">
      <alignment vertical="center"/>
    </xf>
    <xf numFmtId="0" fontId="45" fillId="0" borderId="17" xfId="0" applyFont="1" applyBorder="1" applyAlignment="1">
      <alignment vertical="center"/>
    </xf>
    <xf numFmtId="165" fontId="45" fillId="2" borderId="17" xfId="0" applyNumberFormat="1" applyFont="1" applyFill="1" applyBorder="1" applyAlignment="1">
      <alignment vertical="center"/>
    </xf>
    <xf numFmtId="165" fontId="50" fillId="0" borderId="17" xfId="0" applyNumberFormat="1" applyFont="1" applyBorder="1" applyAlignment="1">
      <alignment vertical="center"/>
    </xf>
    <xf numFmtId="0" fontId="45" fillId="0" borderId="0" xfId="0" applyFont="1" applyAlignment="1">
      <alignment vertical="center"/>
    </xf>
    <xf numFmtId="165" fontId="45" fillId="0" borderId="17" xfId="0" applyNumberFormat="1" applyFont="1" applyBorder="1" applyAlignment="1">
      <alignment vertical="center"/>
    </xf>
    <xf numFmtId="0" fontId="43" fillId="2" borderId="0" xfId="0" applyFont="1" applyFill="1" applyAlignment="1">
      <alignment vertical="center"/>
    </xf>
    <xf numFmtId="0" fontId="43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165" fontId="39" fillId="5" borderId="0" xfId="0" applyNumberFormat="1" applyFont="1" applyFill="1" applyAlignment="1">
      <alignment horizontal="right" vertical="center"/>
    </xf>
    <xf numFmtId="165" fontId="51" fillId="0" borderId="0" xfId="0" applyNumberFormat="1" applyFont="1" applyAlignment="1">
      <alignment vertical="center"/>
    </xf>
    <xf numFmtId="0" fontId="13" fillId="0" borderId="0" xfId="0" applyFont="1" applyAlignment="1">
      <alignment vertical="center"/>
    </xf>
    <xf numFmtId="165" fontId="13" fillId="5" borderId="0" xfId="0" applyNumberFormat="1" applyFont="1" applyFill="1" applyAlignment="1"/>
    <xf numFmtId="0" fontId="13" fillId="2" borderId="0" xfId="0" applyFont="1" applyFill="1" applyAlignment="1">
      <alignment vertical="center"/>
    </xf>
    <xf numFmtId="165" fontId="43" fillId="0" borderId="0" xfId="0" applyNumberFormat="1" applyFont="1" applyAlignment="1">
      <alignment horizontal="right" vertical="center"/>
    </xf>
    <xf numFmtId="165" fontId="13" fillId="5" borderId="0" xfId="0" applyNumberFormat="1" applyFont="1" applyFill="1" applyAlignment="1">
      <alignment horizontal="right" vertical="top"/>
    </xf>
    <xf numFmtId="165" fontId="43" fillId="0" borderId="0" xfId="0" applyNumberFormat="1" applyFont="1" applyAlignment="1">
      <alignment horizontal="right" vertical="top"/>
    </xf>
    <xf numFmtId="0" fontId="13" fillId="2" borderId="0" xfId="0" applyFont="1" applyFill="1"/>
    <xf numFmtId="165" fontId="13" fillId="2" borderId="0" xfId="0" applyNumberFormat="1" applyFont="1" applyFill="1"/>
    <xf numFmtId="165" fontId="43" fillId="0" borderId="0" xfId="0" applyNumberFormat="1" applyFont="1"/>
    <xf numFmtId="0" fontId="11" fillId="0" borderId="0" xfId="0" applyFont="1" applyAlignment="1">
      <alignment vertical="center"/>
    </xf>
    <xf numFmtId="0" fontId="11" fillId="0" borderId="34" xfId="0" applyFont="1" applyBorder="1" applyAlignment="1">
      <alignment vertical="center"/>
    </xf>
    <xf numFmtId="0" fontId="28" fillId="0" borderId="34" xfId="0" applyFont="1" applyBorder="1" applyAlignment="1">
      <alignment vertical="center"/>
    </xf>
    <xf numFmtId="0" fontId="28" fillId="2" borderId="35" xfId="0" applyFont="1" applyFill="1" applyBorder="1" applyAlignment="1">
      <alignment vertical="center"/>
    </xf>
    <xf numFmtId="0" fontId="28" fillId="0" borderId="0" xfId="0" applyFont="1" applyAlignment="1"/>
    <xf numFmtId="0" fontId="11" fillId="0" borderId="0" xfId="0" applyFont="1" applyAlignment="1"/>
    <xf numFmtId="0" fontId="28" fillId="0" borderId="0" xfId="0" applyFont="1" applyAlignment="1"/>
    <xf numFmtId="166" fontId="28" fillId="2" borderId="0" xfId="0" applyNumberFormat="1" applyFont="1" applyFill="1" applyAlignment="1">
      <alignment horizontal="right"/>
    </xf>
    <xf numFmtId="166" fontId="28" fillId="2" borderId="0" xfId="0" applyNumberFormat="1" applyFont="1" applyFill="1" applyAlignment="1"/>
    <xf numFmtId="0" fontId="28" fillId="0" borderId="0" xfId="0" applyFont="1" applyAlignment="1"/>
    <xf numFmtId="0" fontId="11" fillId="0" borderId="0" xfId="0" applyFont="1" applyAlignment="1">
      <alignment horizontal="left"/>
    </xf>
    <xf numFmtId="166" fontId="28" fillId="0" borderId="36" xfId="0" applyNumberFormat="1" applyFont="1" applyBorder="1" applyAlignment="1"/>
    <xf numFmtId="166" fontId="28" fillId="2" borderId="0" xfId="0" applyNumberFormat="1" applyFont="1" applyFill="1" applyAlignment="1"/>
    <xf numFmtId="0" fontId="28" fillId="0" borderId="0" xfId="0" applyFont="1" applyAlignment="1">
      <alignment horizontal="left"/>
    </xf>
    <xf numFmtId="166" fontId="28" fillId="0" borderId="0" xfId="0" applyNumberFormat="1" applyFont="1" applyAlignment="1"/>
    <xf numFmtId="0" fontId="28" fillId="0" borderId="0" xfId="0" applyFont="1" applyAlignment="1"/>
    <xf numFmtId="166" fontId="28" fillId="0" borderId="0" xfId="0" applyNumberFormat="1" applyFont="1" applyAlignment="1"/>
    <xf numFmtId="0" fontId="28" fillId="2" borderId="0" xfId="0" applyFont="1" applyFill="1" applyAlignment="1"/>
    <xf numFmtId="0" fontId="56" fillId="0" borderId="0" xfId="0" applyFont="1" applyAlignment="1"/>
    <xf numFmtId="166" fontId="11" fillId="0" borderId="0" xfId="0" applyNumberFormat="1" applyFont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11" fillId="2" borderId="0" xfId="0" applyNumberFormat="1" applyFont="1" applyFill="1" applyAlignment="1">
      <alignment horizontal="right"/>
    </xf>
    <xf numFmtId="166" fontId="28" fillId="2" borderId="0" xfId="0" applyNumberFormat="1" applyFont="1" applyFill="1" applyAlignment="1">
      <alignment horizontal="right"/>
    </xf>
    <xf numFmtId="0" fontId="56" fillId="2" borderId="0" xfId="0" applyFont="1" applyFill="1" applyAlignment="1"/>
    <xf numFmtId="0" fontId="28" fillId="0" borderId="34" xfId="0" applyFont="1" applyBorder="1" applyAlignment="1"/>
    <xf numFmtId="166" fontId="28" fillId="0" borderId="34" xfId="0" applyNumberFormat="1" applyFont="1" applyBorder="1" applyAlignment="1"/>
    <xf numFmtId="0" fontId="57" fillId="0" borderId="34" xfId="0" applyFont="1" applyBorder="1" applyAlignment="1">
      <alignment vertical="center"/>
    </xf>
    <xf numFmtId="0" fontId="56" fillId="0" borderId="0" xfId="0" applyFont="1" applyAlignment="1"/>
    <xf numFmtId="166" fontId="28" fillId="0" borderId="0" xfId="0" applyNumberFormat="1" applyFont="1" applyAlignment="1">
      <alignment horizontal="right"/>
    </xf>
    <xf numFmtId="0" fontId="11" fillId="0" borderId="0" xfId="0" applyFont="1" applyAlignment="1"/>
    <xf numFmtId="166" fontId="58" fillId="0" borderId="0" xfId="0" applyNumberFormat="1" applyFont="1" applyAlignment="1">
      <alignment horizontal="right"/>
    </xf>
    <xf numFmtId="49" fontId="28" fillId="2" borderId="0" xfId="0" applyNumberFormat="1" applyFont="1" applyFill="1" applyAlignment="1"/>
    <xf numFmtId="0" fontId="28" fillId="0" borderId="2" xfId="0" applyFont="1" applyBorder="1" applyAlignment="1"/>
    <xf numFmtId="0" fontId="28" fillId="2" borderId="0" xfId="0" applyFont="1" applyFill="1"/>
    <xf numFmtId="0" fontId="19" fillId="6" borderId="13" xfId="0" applyFont="1" applyFill="1" applyBorder="1" applyAlignment="1">
      <alignment vertical="center"/>
    </xf>
    <xf numFmtId="0" fontId="13" fillId="6" borderId="13" xfId="0" applyFont="1" applyFill="1" applyBorder="1" applyAlignment="1">
      <alignment vertical="center"/>
    </xf>
    <xf numFmtId="0" fontId="13" fillId="0" borderId="0" xfId="0" applyFont="1" applyAlignment="1">
      <alignment vertical="center"/>
    </xf>
    <xf numFmtId="0" fontId="19" fillId="6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0" fillId="0" borderId="0" xfId="0" applyFont="1" applyAlignment="1"/>
    <xf numFmtId="0" fontId="13" fillId="0" borderId="0" xfId="0" applyFont="1" applyAlignment="1"/>
    <xf numFmtId="43" fontId="0" fillId="0" borderId="0" xfId="1" applyFont="1" applyAlignment="1"/>
    <xf numFmtId="0" fontId="1" fillId="7" borderId="0" xfId="0" applyFont="1" applyFill="1" applyAlignment="1"/>
    <xf numFmtId="0" fontId="2" fillId="7" borderId="0" xfId="0" applyFont="1" applyFill="1" applyAlignment="1"/>
    <xf numFmtId="0" fontId="3" fillId="7" borderId="0" xfId="0" applyFont="1" applyFill="1"/>
    <xf numFmtId="0" fontId="4" fillId="7" borderId="0" xfId="0" applyFont="1" applyFill="1" applyAlignment="1"/>
    <xf numFmtId="0" fontId="5" fillId="7" borderId="0" xfId="0" applyFont="1" applyFill="1" applyAlignment="1">
      <alignment vertical="center"/>
    </xf>
    <xf numFmtId="0" fontId="6" fillId="7" borderId="0" xfId="0" applyFont="1" applyFill="1" applyAlignment="1">
      <alignment vertical="center"/>
    </xf>
    <xf numFmtId="0" fontId="7" fillId="7" borderId="0" xfId="0" applyFont="1" applyFill="1" applyAlignment="1">
      <alignment vertical="center"/>
    </xf>
    <xf numFmtId="0" fontId="8" fillId="7" borderId="0" xfId="0" applyFont="1" applyFill="1" applyAlignment="1">
      <alignment vertical="center"/>
    </xf>
    <xf numFmtId="0" fontId="9" fillId="7" borderId="0" xfId="0" applyFont="1" applyFill="1" applyAlignment="1">
      <alignment vertical="center"/>
    </xf>
    <xf numFmtId="0" fontId="61" fillId="2" borderId="0" xfId="0" applyFont="1" applyFill="1" applyAlignment="1">
      <alignment vertical="center"/>
    </xf>
    <xf numFmtId="0" fontId="32" fillId="7" borderId="0" xfId="0" applyFont="1" applyFill="1" applyAlignment="1">
      <alignment horizontal="center" vertical="center"/>
    </xf>
    <xf numFmtId="0" fontId="32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left" vertical="center"/>
    </xf>
    <xf numFmtId="0" fontId="33" fillId="7" borderId="0" xfId="0" applyFont="1" applyFill="1" applyAlignment="1">
      <alignment horizontal="right" vertical="center"/>
    </xf>
    <xf numFmtId="0" fontId="34" fillId="7" borderId="0" xfId="0" applyFont="1" applyFill="1" applyAlignment="1">
      <alignment horizontal="center" vertical="center"/>
    </xf>
    <xf numFmtId="0" fontId="36" fillId="7" borderId="0" xfId="0" applyFont="1" applyFill="1" applyAlignment="1">
      <alignment horizontal="left" vertical="center"/>
    </xf>
    <xf numFmtId="0" fontId="37" fillId="7" borderId="0" xfId="0" applyFont="1" applyFill="1" applyAlignment="1">
      <alignment horizontal="center" vertical="center"/>
    </xf>
    <xf numFmtId="0" fontId="37" fillId="7" borderId="0" xfId="0" applyFont="1" applyFill="1" applyAlignment="1">
      <alignment horizontal="left" vertical="center"/>
    </xf>
    <xf numFmtId="0" fontId="32" fillId="7" borderId="0" xfId="0" applyFont="1" applyFill="1" applyAlignment="1">
      <alignment horizontal="right" vertical="center"/>
    </xf>
    <xf numFmtId="0" fontId="38" fillId="7" borderId="3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left" vertical="center"/>
    </xf>
    <xf numFmtId="0" fontId="20" fillId="7" borderId="3" xfId="0" applyFont="1" applyFill="1" applyBorder="1" applyAlignment="1">
      <alignment horizontal="center" vertical="center"/>
    </xf>
    <xf numFmtId="0" fontId="20" fillId="7" borderId="3" xfId="0" applyFont="1" applyFill="1" applyBorder="1" applyAlignment="1">
      <alignment horizontal="right" vertical="center"/>
    </xf>
    <xf numFmtId="0" fontId="38" fillId="7" borderId="3" xfId="0" applyFont="1" applyFill="1" applyBorder="1" applyAlignment="1">
      <alignment horizontal="right" vertical="center"/>
    </xf>
    <xf numFmtId="0" fontId="40" fillId="7" borderId="12" xfId="0" applyFont="1" applyFill="1" applyBorder="1" applyAlignment="1">
      <alignment vertical="center"/>
    </xf>
    <xf numFmtId="0" fontId="41" fillId="7" borderId="12" xfId="0" applyFont="1" applyFill="1" applyBorder="1" applyAlignment="1">
      <alignment vertical="center"/>
    </xf>
    <xf numFmtId="0" fontId="40" fillId="7" borderId="0" xfId="0" applyFont="1" applyFill="1" applyAlignment="1">
      <alignment vertical="center"/>
    </xf>
    <xf numFmtId="0" fontId="35" fillId="7" borderId="0" xfId="0" applyFont="1" applyFill="1" applyAlignment="1">
      <alignment vertical="center"/>
    </xf>
    <xf numFmtId="0" fontId="5" fillId="7" borderId="0" xfId="0" applyFont="1" applyFill="1" applyAlignment="1">
      <alignment vertical="center" wrapText="1"/>
    </xf>
    <xf numFmtId="0" fontId="39" fillId="7" borderId="14" xfId="0" applyFont="1" applyFill="1" applyBorder="1" applyAlignment="1">
      <alignment horizontal="center" vertical="center"/>
    </xf>
    <xf numFmtId="0" fontId="0" fillId="8" borderId="0" xfId="0" applyFont="1" applyFill="1" applyAlignment="1"/>
    <xf numFmtId="0" fontId="52" fillId="7" borderId="0" xfId="0" applyFont="1" applyFill="1" applyAlignment="1">
      <alignment vertical="top"/>
    </xf>
    <xf numFmtId="0" fontId="9" fillId="7" borderId="0" xfId="0" applyFont="1" applyFill="1" applyAlignment="1">
      <alignment horizontal="center"/>
    </xf>
    <xf numFmtId="0" fontId="54" fillId="7" borderId="0" xfId="0" applyFont="1" applyFill="1" applyAlignment="1">
      <alignment horizontal="center" vertical="center"/>
    </xf>
    <xf numFmtId="0" fontId="33" fillId="7" borderId="0" xfId="0" applyFont="1" applyFill="1"/>
    <xf numFmtId="0" fontId="55" fillId="7" borderId="0" xfId="0" applyFont="1" applyFill="1" applyAlignment="1">
      <alignment horizontal="center" vertical="center"/>
    </xf>
    <xf numFmtId="0" fontId="33" fillId="7" borderId="0" xfId="0" applyFont="1" applyFill="1" applyAlignment="1"/>
    <xf numFmtId="0" fontId="33" fillId="7" borderId="12" xfId="0" applyFont="1" applyFill="1" applyBorder="1" applyAlignment="1"/>
    <xf numFmtId="0" fontId="64" fillId="9" borderId="33" xfId="0" applyFont="1" applyFill="1" applyBorder="1" applyAlignment="1">
      <alignment horizontal="center" vertical="center"/>
    </xf>
    <xf numFmtId="0" fontId="5" fillId="7" borderId="0" xfId="0" applyFont="1" applyFill="1" applyAlignment="1">
      <alignment horizontal="left" vertical="center" wrapText="1"/>
    </xf>
    <xf numFmtId="0" fontId="38" fillId="7" borderId="13" xfId="0" applyFont="1" applyFill="1" applyBorder="1" applyAlignment="1">
      <alignment horizontal="left" vertical="center"/>
    </xf>
    <xf numFmtId="0" fontId="20" fillId="7" borderId="13" xfId="0" applyFont="1" applyFill="1" applyBorder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0" fontId="0" fillId="0" borderId="0" xfId="0" applyFont="1" applyAlignment="1"/>
    <xf numFmtId="0" fontId="65" fillId="0" borderId="0" xfId="0" applyFont="1" applyAlignment="1"/>
    <xf numFmtId="0" fontId="13" fillId="0" borderId="37" xfId="0" applyFont="1" applyBorder="1" applyAlignment="1">
      <alignment horizontal="left"/>
    </xf>
    <xf numFmtId="165" fontId="43" fillId="0" borderId="37" xfId="0" applyNumberFormat="1" applyFont="1" applyBorder="1" applyAlignment="1">
      <alignment horizontal="right"/>
    </xf>
    <xf numFmtId="165" fontId="13" fillId="0" borderId="37" xfId="0" applyNumberFormat="1" applyFont="1" applyBorder="1"/>
    <xf numFmtId="165" fontId="13" fillId="0" borderId="0" xfId="0" applyNumberFormat="1" applyFont="1" applyBorder="1" applyAlignment="1">
      <alignment vertical="top"/>
    </xf>
    <xf numFmtId="0" fontId="39" fillId="0" borderId="4" xfId="0" applyFont="1" applyBorder="1" applyAlignment="1" applyProtection="1">
      <protection locked="0"/>
    </xf>
    <xf numFmtId="0" fontId="13" fillId="0" borderId="5" xfId="0" applyFont="1" applyBorder="1" applyAlignment="1" applyProtection="1">
      <protection locked="0"/>
    </xf>
    <xf numFmtId="14" fontId="13" fillId="0" borderId="6" xfId="0" applyNumberFormat="1" applyFont="1" applyBorder="1" applyAlignment="1" applyProtection="1">
      <alignment horizontal="center"/>
      <protection locked="0"/>
    </xf>
    <xf numFmtId="43" fontId="13" fillId="0" borderId="6" xfId="1" applyFont="1" applyBorder="1" applyAlignment="1" applyProtection="1">
      <alignment horizontal="right"/>
      <protection locked="0"/>
    </xf>
    <xf numFmtId="4" fontId="13" fillId="0" borderId="7" xfId="0" applyNumberFormat="1" applyFont="1" applyBorder="1" applyAlignment="1" applyProtection="1">
      <alignment horizontal="right"/>
      <protection locked="0"/>
    </xf>
    <xf numFmtId="0" fontId="0" fillId="0" borderId="0" xfId="0" applyFont="1" applyAlignment="1" applyProtection="1">
      <protection locked="0"/>
    </xf>
    <xf numFmtId="0" fontId="39" fillId="0" borderId="8" xfId="0" applyFont="1" applyBorder="1" applyAlignment="1" applyProtection="1">
      <protection locked="0"/>
    </xf>
    <xf numFmtId="0" fontId="13" fillId="0" borderId="6" xfId="0" applyFont="1" applyBorder="1" applyAlignment="1" applyProtection="1">
      <protection locked="0"/>
    </xf>
    <xf numFmtId="4" fontId="13" fillId="0" borderId="9" xfId="0" applyNumberFormat="1" applyFont="1" applyBorder="1" applyAlignment="1" applyProtection="1">
      <alignment horizontal="right"/>
      <protection locked="0"/>
    </xf>
    <xf numFmtId="0" fontId="13" fillId="0" borderId="10" xfId="0" applyFont="1" applyBorder="1" applyAlignment="1" applyProtection="1">
      <alignment vertical="center"/>
      <protection locked="0"/>
    </xf>
    <xf numFmtId="14" fontId="13" fillId="0" borderId="11" xfId="0" applyNumberFormat="1" applyFont="1" applyBorder="1" applyAlignment="1" applyProtection="1">
      <alignment horizontal="center" vertical="center"/>
      <protection locked="0"/>
    </xf>
    <xf numFmtId="0" fontId="13" fillId="0" borderId="11" xfId="0" applyFont="1" applyBorder="1" applyAlignment="1" applyProtection="1">
      <alignment vertical="center"/>
      <protection locked="0"/>
    </xf>
    <xf numFmtId="43" fontId="13" fillId="0" borderId="11" xfId="1" applyFont="1" applyBorder="1" applyAlignment="1" applyProtection="1">
      <alignment horizontal="right" vertical="center"/>
      <protection locked="0"/>
    </xf>
    <xf numFmtId="43" fontId="0" fillId="0" borderId="0" xfId="1" applyFont="1" applyAlignment="1" applyProtection="1">
      <protection locked="0"/>
    </xf>
    <xf numFmtId="165" fontId="13" fillId="4" borderId="18" xfId="0" applyNumberFormat="1" applyFont="1" applyFill="1" applyBorder="1" applyAlignment="1" applyProtection="1">
      <protection locked="0"/>
    </xf>
    <xf numFmtId="165" fontId="13" fillId="4" borderId="0" xfId="0" applyNumberFormat="1" applyFont="1" applyFill="1" applyAlignment="1" applyProtection="1">
      <protection locked="0"/>
    </xf>
    <xf numFmtId="165" fontId="13" fillId="4" borderId="19" xfId="0" applyNumberFormat="1" applyFont="1" applyFill="1" applyBorder="1" applyAlignment="1" applyProtection="1">
      <protection locked="0"/>
    </xf>
    <xf numFmtId="165" fontId="13" fillId="4" borderId="18" xfId="0" applyNumberFormat="1" applyFont="1" applyFill="1" applyBorder="1" applyProtection="1">
      <protection locked="0"/>
    </xf>
    <xf numFmtId="165" fontId="13" fillId="4" borderId="0" xfId="0" applyNumberFormat="1" applyFont="1" applyFill="1" applyProtection="1">
      <protection locked="0"/>
    </xf>
    <xf numFmtId="165" fontId="13" fillId="4" borderId="19" xfId="0" applyNumberFormat="1" applyFont="1" applyFill="1" applyBorder="1" applyProtection="1">
      <protection locked="0"/>
    </xf>
    <xf numFmtId="165" fontId="13" fillId="4" borderId="23" xfId="0" applyNumberFormat="1" applyFont="1" applyFill="1" applyBorder="1" applyProtection="1">
      <protection locked="0"/>
    </xf>
    <xf numFmtId="165" fontId="13" fillId="4" borderId="22" xfId="0" applyNumberFormat="1" applyFont="1" applyFill="1" applyBorder="1" applyProtection="1">
      <protection locked="0"/>
    </xf>
    <xf numFmtId="165" fontId="13" fillId="4" borderId="24" xfId="0" applyNumberFormat="1" applyFont="1" applyFill="1" applyBorder="1" applyProtection="1">
      <protection locked="0"/>
    </xf>
    <xf numFmtId="165" fontId="13" fillId="5" borderId="0" xfId="0" applyNumberFormat="1" applyFont="1" applyFill="1" applyAlignment="1" applyProtection="1">
      <alignment horizontal="right"/>
      <protection locked="0"/>
    </xf>
    <xf numFmtId="165" fontId="13" fillId="5" borderId="37" xfId="0" applyNumberFormat="1" applyFont="1" applyFill="1" applyBorder="1" applyAlignment="1" applyProtection="1">
      <alignment horizontal="right"/>
      <protection locked="0"/>
    </xf>
    <xf numFmtId="166" fontId="28" fillId="3" borderId="36" xfId="0" applyNumberFormat="1" applyFont="1" applyFill="1" applyBorder="1" applyAlignment="1" applyProtection="1">
      <alignment horizontal="right"/>
      <protection locked="0"/>
    </xf>
    <xf numFmtId="166" fontId="28" fillId="3" borderId="36" xfId="0" applyNumberFormat="1" applyFont="1" applyFill="1" applyBorder="1" applyAlignment="1" applyProtection="1">
      <protection locked="0"/>
    </xf>
    <xf numFmtId="0" fontId="12" fillId="0" borderId="0" xfId="0" applyFont="1" applyAlignment="1">
      <alignment vertical="center" wrapText="1"/>
    </xf>
    <xf numFmtId="0" fontId="0" fillId="0" borderId="0" xfId="0" applyFont="1" applyAlignme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35" fillId="7" borderId="0" xfId="0" applyFont="1" applyFill="1" applyAlignment="1">
      <alignment horizontal="left" vertical="center"/>
    </xf>
    <xf numFmtId="0" fontId="0" fillId="8" borderId="0" xfId="0" applyFont="1" applyFill="1" applyAlignment="1"/>
    <xf numFmtId="0" fontId="8" fillId="7" borderId="0" xfId="0" applyFont="1" applyFill="1" applyAlignment="1">
      <alignment horizontal="left" vertical="center" wrapText="1"/>
    </xf>
    <xf numFmtId="0" fontId="49" fillId="0" borderId="0" xfId="0" applyFont="1" applyAlignment="1">
      <alignment vertical="top"/>
    </xf>
    <xf numFmtId="0" fontId="8" fillId="7" borderId="0" xfId="0" applyFont="1" applyFill="1" applyAlignment="1">
      <alignment vertical="center" wrapText="1"/>
    </xf>
    <xf numFmtId="0" fontId="39" fillId="0" borderId="0" xfId="0" applyFont="1" applyAlignment="1">
      <alignment vertical="center"/>
    </xf>
    <xf numFmtId="0" fontId="39" fillId="0" borderId="13" xfId="0" applyFont="1" applyBorder="1"/>
    <xf numFmtId="0" fontId="42" fillId="0" borderId="13" xfId="0" applyFont="1" applyBorder="1"/>
    <xf numFmtId="0" fontId="13" fillId="0" borderId="0" xfId="0" applyFont="1" applyAlignment="1"/>
    <xf numFmtId="0" fontId="56" fillId="0" borderId="0" xfId="0" applyFont="1" applyAlignment="1"/>
    <xf numFmtId="0" fontId="53" fillId="7" borderId="0" xfId="0" applyFont="1" applyFill="1" applyAlignment="1">
      <alignment vertical="top"/>
    </xf>
    <xf numFmtId="0" fontId="11" fillId="0" borderId="34" xfId="0" applyFont="1" applyBorder="1" applyAlignment="1">
      <alignment vertical="center"/>
    </xf>
    <xf numFmtId="0" fontId="42" fillId="0" borderId="34" xfId="0" applyFont="1" applyBorder="1"/>
    <xf numFmtId="0" fontId="56" fillId="2" borderId="0" xfId="0" applyFont="1" applyFill="1" applyAlignment="1"/>
    <xf numFmtId="0" fontId="11" fillId="0" borderId="0" xfId="0" applyFont="1" applyAlignment="1"/>
    <xf numFmtId="0" fontId="4" fillId="7" borderId="0" xfId="0" applyFont="1" applyFill="1" applyAlignment="1">
      <alignment horizontal="left" vertical="center"/>
    </xf>
    <xf numFmtId="167" fontId="20" fillId="7" borderId="15" xfId="0" applyNumberFormat="1" applyFont="1" applyFill="1" applyBorder="1" applyAlignment="1" applyProtection="1">
      <alignment horizontal="center" vertical="center"/>
      <protection locked="0"/>
    </xf>
    <xf numFmtId="0" fontId="39" fillId="3" borderId="14" xfId="0" applyFont="1" applyFill="1" applyBorder="1" applyAlignment="1" applyProtection="1">
      <alignment horizontal="center" vertical="center"/>
      <protection locked="0"/>
    </xf>
    <xf numFmtId="0" fontId="42" fillId="0" borderId="14" xfId="0" applyFont="1" applyBorder="1" applyProtection="1">
      <protection locked="0"/>
    </xf>
    <xf numFmtId="9" fontId="39" fillId="3" borderId="20" xfId="0" applyNumberFormat="1" applyFont="1" applyFill="1" applyBorder="1" applyAlignment="1" applyProtection="1">
      <protection locked="0"/>
    </xf>
    <xf numFmtId="9" fontId="39" fillId="3" borderId="21" xfId="0" applyNumberFormat="1" applyFont="1" applyFill="1" applyBorder="1" applyAlignment="1" applyProtection="1">
      <protection locked="0"/>
    </xf>
    <xf numFmtId="9" fontId="39" fillId="3" borderId="26" xfId="0" applyNumberFormat="1" applyFont="1" applyFill="1" applyBorder="1" applyAlignment="1" applyProtection="1">
      <protection locked="0"/>
    </xf>
    <xf numFmtId="9" fontId="39" fillId="3" borderId="27" xfId="0" applyNumberFormat="1" applyFont="1" applyFill="1" applyBorder="1" applyAlignment="1" applyProtection="1">
      <protection locked="0"/>
    </xf>
    <xf numFmtId="9" fontId="39" fillId="3" borderId="28" xfId="0" applyNumberFormat="1" applyFont="1" applyFill="1" applyBorder="1" applyAlignment="1" applyProtection="1">
      <protection locked="0"/>
    </xf>
    <xf numFmtId="9" fontId="39" fillId="3" borderId="38" xfId="0" applyNumberFormat="1" applyFont="1" applyFill="1" applyBorder="1" applyAlignment="1" applyProtection="1">
      <protection locked="0"/>
    </xf>
    <xf numFmtId="0" fontId="39" fillId="0" borderId="31" xfId="0" applyFont="1" applyBorder="1" applyAlignment="1" applyProtection="1">
      <alignment horizontal="center" vertical="center"/>
      <protection locked="0"/>
    </xf>
    <xf numFmtId="10" fontId="13" fillId="0" borderId="0" xfId="0" applyNumberFormat="1" applyFont="1" applyAlignment="1" applyProtection="1">
      <alignment horizontal="center"/>
      <protection locked="0"/>
    </xf>
    <xf numFmtId="10" fontId="39" fillId="0" borderId="32" xfId="0" applyNumberFormat="1" applyFont="1" applyBorder="1" applyAlignment="1" applyProtection="1">
      <alignment horizontal="center" vertical="top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2" fillId="2" borderId="0" xfId="0" applyFont="1" applyFill="1" applyAlignment="1" applyProtection="1">
      <alignment vertical="center"/>
      <protection locked="0"/>
    </xf>
    <xf numFmtId="0" fontId="61" fillId="2" borderId="1" xfId="0" applyFont="1" applyFill="1" applyBorder="1" applyAlignment="1" applyProtection="1">
      <alignment vertical="center"/>
      <protection locked="0"/>
    </xf>
    <xf numFmtId="164" fontId="62" fillId="2" borderId="1" xfId="0" applyNumberFormat="1" applyFont="1" applyFill="1" applyBorder="1" applyAlignment="1" applyProtection="1">
      <alignment vertical="center"/>
      <protection locked="0"/>
    </xf>
    <xf numFmtId="0" fontId="63" fillId="0" borderId="0" xfId="0" applyFont="1" applyAlignment="1" applyProtection="1">
      <protection locked="0"/>
    </xf>
    <xf numFmtId="0" fontId="62" fillId="2" borderId="0" xfId="0" applyFont="1" applyFill="1" applyAlignment="1" applyProtection="1">
      <protection locked="0"/>
    </xf>
    <xf numFmtId="0" fontId="61" fillId="2" borderId="0" xfId="0" applyFont="1" applyFill="1" applyAlignment="1" applyProtection="1">
      <alignment vertical="center"/>
      <protection locked="0"/>
    </xf>
    <xf numFmtId="0" fontId="61" fillId="2" borderId="0" xfId="0" applyFont="1" applyFill="1" applyAlignment="1" applyProtection="1">
      <protection locked="0"/>
    </xf>
    <xf numFmtId="164" fontId="62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protection locked="0"/>
    </xf>
    <xf numFmtId="0" fontId="17" fillId="2" borderId="0" xfId="0" applyFont="1" applyFill="1" applyAlignment="1" applyProtection="1">
      <alignment vertical="center"/>
      <protection locked="0"/>
    </xf>
    <xf numFmtId="0" fontId="17" fillId="2" borderId="0" xfId="0" applyFont="1" applyFill="1" applyAlignment="1" applyProtection="1">
      <protection locked="0"/>
    </xf>
    <xf numFmtId="164" fontId="18" fillId="2" borderId="0" xfId="0" applyNumberFormat="1" applyFont="1" applyFill="1" applyAlignment="1" applyProtection="1">
      <alignment vertical="center"/>
      <protection locked="0"/>
    </xf>
    <xf numFmtId="0" fontId="19" fillId="0" borderId="0" xfId="0" applyFont="1" applyAlignment="1" applyProtection="1">
      <protection locked="0"/>
    </xf>
    <xf numFmtId="0" fontId="20" fillId="2" borderId="0" xfId="0" applyFont="1" applyFill="1" applyAlignment="1" applyProtection="1">
      <protection locked="0"/>
    </xf>
    <xf numFmtId="164" fontId="19" fillId="2" borderId="0" xfId="0" applyNumberFormat="1" applyFont="1" applyFill="1" applyAlignment="1" applyProtection="1">
      <alignment vertical="center"/>
      <protection locked="0"/>
    </xf>
    <xf numFmtId="0" fontId="19" fillId="2" borderId="0" xfId="0" applyFont="1" applyFill="1" applyAlignment="1" applyProtection="1">
      <protection locked="0"/>
    </xf>
    <xf numFmtId="0" fontId="20" fillId="2" borderId="0" xfId="0" applyFont="1" applyFill="1" applyAlignment="1" applyProtection="1">
      <alignment vertical="center"/>
      <protection locked="0"/>
    </xf>
    <xf numFmtId="165" fontId="20" fillId="2" borderId="0" xfId="0" applyNumberFormat="1" applyFont="1" applyFill="1" applyAlignment="1" applyProtection="1">
      <protection locked="0"/>
    </xf>
    <xf numFmtId="0" fontId="21" fillId="2" borderId="0" xfId="0" applyFont="1" applyFill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vertical="center"/>
      <protection locked="0"/>
    </xf>
    <xf numFmtId="0" fontId="11" fillId="2" borderId="2" xfId="0" applyFont="1" applyFill="1" applyBorder="1" applyAlignment="1" applyProtection="1">
      <alignment horizontal="right" vertical="center"/>
      <protection locked="0"/>
    </xf>
    <xf numFmtId="0" fontId="22" fillId="2" borderId="0" xfId="0" applyFont="1" applyFill="1" applyAlignment="1" applyProtection="1">
      <alignment vertical="center"/>
      <protection locked="0"/>
    </xf>
    <xf numFmtId="0" fontId="3" fillId="2" borderId="0" xfId="0" applyFont="1" applyFill="1" applyProtection="1">
      <protection locked="0"/>
    </xf>
    <xf numFmtId="0" fontId="23" fillId="2" borderId="0" xfId="0" applyFont="1" applyFill="1" applyProtection="1">
      <protection locked="0"/>
    </xf>
    <xf numFmtId="165" fontId="23" fillId="2" borderId="0" xfId="0" applyNumberFormat="1" applyFont="1" applyFill="1" applyProtection="1">
      <protection locked="0"/>
    </xf>
    <xf numFmtId="0" fontId="24" fillId="2" borderId="0" xfId="0" applyFont="1" applyFill="1" applyProtection="1">
      <protection locked="0"/>
    </xf>
    <xf numFmtId="0" fontId="26" fillId="0" borderId="0" xfId="0" applyFont="1" applyAlignment="1" applyProtection="1">
      <protection locked="0"/>
    </xf>
    <xf numFmtId="0" fontId="27" fillId="0" borderId="0" xfId="0" applyFont="1" applyAlignment="1" applyProtection="1">
      <protection locked="0"/>
    </xf>
    <xf numFmtId="166" fontId="27" fillId="0" borderId="0" xfId="0" applyNumberFormat="1" applyFont="1" applyAlignment="1" applyProtection="1">
      <protection locked="0"/>
    </xf>
    <xf numFmtId="0" fontId="26" fillId="0" borderId="0" xfId="0" applyFont="1" applyProtection="1">
      <protection locked="0"/>
    </xf>
    <xf numFmtId="0" fontId="29" fillId="0" borderId="0" xfId="0" applyFont="1" applyAlignment="1" applyProtection="1">
      <protection locked="0"/>
    </xf>
    <xf numFmtId="164" fontId="29" fillId="0" borderId="0" xfId="0" applyNumberFormat="1" applyFont="1" applyAlignment="1" applyProtection="1">
      <protection locked="0"/>
    </xf>
    <xf numFmtId="0" fontId="29" fillId="0" borderId="0" xfId="0" applyFont="1" applyProtection="1">
      <protection locked="0"/>
    </xf>
    <xf numFmtId="0" fontId="30" fillId="0" borderId="0" xfId="0" applyFont="1" applyProtection="1">
      <protection locked="0"/>
    </xf>
    <xf numFmtId="0" fontId="25" fillId="0" borderId="0" xfId="0" applyFont="1" applyAlignment="1" applyProtection="1">
      <alignment vertical="center"/>
      <protection locked="0"/>
    </xf>
    <xf numFmtId="0" fontId="31" fillId="0" borderId="0" xfId="0" applyFont="1" applyAlignment="1" applyProtection="1">
      <alignment vertical="center"/>
      <protection locked="0"/>
    </xf>
    <xf numFmtId="0" fontId="29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</cellXfs>
  <cellStyles count="2">
    <cellStyle name="Comma" xfId="1" builtinId="3"/>
    <cellStyle name="Normal" xfId="0" builtinId="0"/>
  </cellStyles>
  <dxfs count="13">
    <dxf>
      <protection locked="0" hidden="0"/>
    </dxf>
    <dxf>
      <protection locked="0" hidden="0"/>
    </dxf>
    <dxf>
      <protection locked="0" hidden="0"/>
    </dxf>
    <dxf>
      <numFmt numFmtId="19" formatCode="dd/mm/yyyy"/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fill>
        <patternFill patternType="solid">
          <fgColor rgb="FFF3FCFF"/>
          <bgColor rgb="FFF3FCFF"/>
        </patternFill>
      </fill>
    </dxf>
    <dxf>
      <fill>
        <patternFill patternType="solid">
          <fgColor rgb="FFE1F6FD"/>
          <bgColor rgb="FFE1F6FD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E1F6FD"/>
          <bgColor rgb="FFE1F6FD"/>
        </patternFill>
      </fill>
    </dxf>
  </dxfs>
  <tableStyles count="1">
    <tableStyle name="Transactions-style" pivot="0" count="2" xr9:uid="{00000000-0011-0000-FFFF-FFFF00000000}">
      <tableStyleElement type="firstRowStripe" dxfId="12"/>
      <tableStyleElement type="secondRowStripe" dxfId="1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r>
              <a:rPr lang="en-GB" b="0">
                <a:solidFill>
                  <a:srgbClr val="000000"/>
                </a:solidFill>
                <a:latin typeface="Roboto"/>
              </a:rPr>
              <a:t>Total sales and total profit over time</a:t>
            </a:r>
          </a:p>
        </c:rich>
      </c:tx>
      <c:overlay val="0"/>
    </c:title>
    <c:autoTitleDeleted val="0"/>
    <c:plotArea>
      <c:layout>
        <c:manualLayout>
          <c:xMode val="edge"/>
          <c:yMode val="edge"/>
          <c:x val="0.13900000000000001"/>
          <c:y val="0.19420999999999999"/>
          <c:w val="0.63319999999999999"/>
          <c:h val="0.61570000000000003"/>
        </c:manualLayout>
      </c:layout>
      <c:lineChart>
        <c:grouping val="standard"/>
        <c:varyColors val="1"/>
        <c:ser>
          <c:idx val="0"/>
          <c:order val="0"/>
          <c:tx>
            <c:strRef>
              <c:f>Dashboard!$C$9</c:f>
              <c:strCache>
                <c:ptCount val="1"/>
                <c:pt idx="0">
                  <c:v>Sales </c:v>
                </c:pt>
              </c:strCache>
            </c:strRef>
          </c:tx>
          <c:spPr>
            <a:ln cmpd="sng">
              <a:solidFill>
                <a:srgbClr val="4285F4"/>
              </a:solidFill>
            </a:ln>
          </c:spPr>
          <c:marker>
            <c:symbol val="circle"/>
            <c:size val="2"/>
            <c:spPr>
              <a:solidFill>
                <a:srgbClr val="4285F4"/>
              </a:solidFill>
              <a:ln cmpd="sng">
                <a:solidFill>
                  <a:srgbClr val="4285F4"/>
                </a:solidFill>
              </a:ln>
            </c:spPr>
          </c:marker>
          <c:cat>
            <c:strRef>
              <c:f>Dashboard!$B$10:$B$23</c:f>
              <c:strCache>
                <c:ptCount val="2"/>
                <c:pt idx="0">
                  <c:v>Mar</c:v>
                </c:pt>
                <c:pt idx="1">
                  <c:v>Apr</c:v>
                </c:pt>
              </c:strCache>
            </c:strRef>
          </c:cat>
          <c:val>
            <c:numRef>
              <c:f>Dashboard!$C$10:$C$23</c:f>
              <c:numCache>
                <c:formatCode>#,###;\(#,###\);\-</c:formatCode>
                <c:ptCount val="14"/>
                <c:pt idx="0">
                  <c:v>11500</c:v>
                </c:pt>
                <c:pt idx="1">
                  <c:v>2562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AC3-0448-B065-AD3802B6E364}"/>
            </c:ext>
          </c:extLst>
        </c:ser>
        <c:ser>
          <c:idx val="1"/>
          <c:order val="1"/>
          <c:tx>
            <c:strRef>
              <c:f>Dashboard!$D$9</c:f>
              <c:strCache>
                <c:ptCount val="1"/>
                <c:pt idx="0">
                  <c:v>Profit (Loss)</c:v>
                </c:pt>
              </c:strCache>
            </c:strRef>
          </c:tx>
          <c:spPr>
            <a:ln cmpd="sng">
              <a:solidFill>
                <a:srgbClr val="38761D">
                  <a:alpha val="100000"/>
                </a:srgbClr>
              </a:solidFill>
            </a:ln>
          </c:spPr>
          <c:marker>
            <c:symbol val="circle"/>
            <c:size val="2"/>
            <c:spPr>
              <a:solidFill>
                <a:srgbClr val="38761D">
                  <a:alpha val="100000"/>
                </a:srgbClr>
              </a:solidFill>
              <a:ln cmpd="sng">
                <a:solidFill>
                  <a:srgbClr val="38761D">
                    <a:alpha val="100000"/>
                  </a:srgbClr>
                </a:solidFill>
              </a:ln>
            </c:spPr>
          </c:marker>
          <c:cat>
            <c:strRef>
              <c:f>Dashboard!$B$10:$B$23</c:f>
              <c:strCache>
                <c:ptCount val="2"/>
                <c:pt idx="0">
                  <c:v>Mar</c:v>
                </c:pt>
                <c:pt idx="1">
                  <c:v>Apr</c:v>
                </c:pt>
              </c:strCache>
            </c:strRef>
          </c:cat>
          <c:val>
            <c:numRef>
              <c:f>Dashboard!$D$10:$D$23</c:f>
              <c:numCache>
                <c:formatCode>#,##0.00;\(#,##0.00\)</c:formatCode>
                <c:ptCount val="14"/>
                <c:pt idx="0">
                  <c:v>5750</c:v>
                </c:pt>
                <c:pt idx="1">
                  <c:v>1411.64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C3-0448-B065-AD3802B6E3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3062295"/>
        <c:axId val="1068654664"/>
      </c:lineChart>
      <c:catAx>
        <c:axId val="1663062295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sz="1200" b="0" i="1">
                    <a:solidFill>
                      <a:srgbClr val="757575"/>
                    </a:solidFill>
                    <a:latin typeface="Roboto"/>
                  </a:defRPr>
                </a:pPr>
                <a:r>
                  <a:rPr lang="en-GB" sz="1200" b="0" i="1">
                    <a:solidFill>
                      <a:srgbClr val="757575"/>
                    </a:solidFill>
                    <a:latin typeface="Roboto"/>
                  </a:rPr>
                  <a:t>Month</a:t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 rot="-1800000"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NA"/>
          </a:p>
        </c:txPr>
        <c:crossAx val="1068654664"/>
        <c:crosses val="autoZero"/>
        <c:auto val="1"/>
        <c:lblAlgn val="ctr"/>
        <c:lblOffset val="100"/>
        <c:noMultiLvlLbl val="1"/>
      </c:catAx>
      <c:valAx>
        <c:axId val="1068654664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Roboto"/>
                  </a:defRPr>
                </a:pPr>
                <a:endParaRPr lang="en-NA"/>
              </a:p>
            </c:rich>
          </c:tx>
          <c:overlay val="0"/>
        </c:title>
        <c:numFmt formatCode="#,###;\(#,###\);\-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>
                <a:solidFill>
                  <a:srgbClr val="000000"/>
                </a:solidFill>
                <a:latin typeface="Roboto"/>
              </a:defRPr>
            </a:pPr>
            <a:endParaRPr lang="en-NA"/>
          </a:p>
        </c:txPr>
        <c:crossAx val="1663062295"/>
        <c:crosses val="autoZero"/>
        <c:crossBetween val="between"/>
      </c:valAx>
    </c:plotArea>
    <c:legend>
      <c:legendPos val="r"/>
      <c:overlay val="0"/>
      <c:txPr>
        <a:bodyPr/>
        <a:lstStyle/>
        <a:p>
          <a:pPr lvl="0">
            <a:defRPr sz="1200" b="0">
              <a:solidFill>
                <a:srgbClr val="222222"/>
              </a:solidFill>
              <a:latin typeface="Roboto"/>
            </a:defRPr>
          </a:pPr>
          <a:endParaRPr lang="en-NA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1"/>
  <c:style val="2"/>
  <c:chart>
    <c:title>
      <c:tx>
        <c:rich>
          <a:bodyPr/>
          <a:lstStyle/>
          <a:p>
            <a:pPr lvl="0">
              <a:defRPr sz="1800" b="1">
                <a:solidFill>
                  <a:srgbClr val="666666"/>
                </a:solidFill>
                <a:latin typeface="Roboto"/>
              </a:defRPr>
            </a:pPr>
            <a:r>
              <a:rPr lang="en-GB" sz="1800" b="1">
                <a:solidFill>
                  <a:srgbClr val="666666"/>
                </a:solidFill>
                <a:latin typeface="Roboto"/>
              </a:rPr>
              <a:t>    Annual expense totals by category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16395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991-D142-BEF6-7625189237A2}"/>
              </c:ext>
            </c:extLst>
          </c:dPt>
          <c:dPt>
            <c:idx val="1"/>
            <c:bubble3D val="0"/>
            <c:spPr>
              <a:solidFill>
                <a:srgbClr val="6FA8DC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991-D142-BEF6-7625189237A2}"/>
              </c:ext>
            </c:extLst>
          </c:dPt>
          <c:dPt>
            <c:idx val="2"/>
            <c:bubble3D val="0"/>
            <c:spPr>
              <a:solidFill>
                <a:srgbClr val="FF00FF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A991-D142-BEF6-7625189237A2}"/>
              </c:ext>
            </c:extLst>
          </c:dPt>
          <c:dPt>
            <c:idx val="3"/>
            <c:bubble3D val="0"/>
            <c:spPr>
              <a:solidFill>
                <a:srgbClr val="0F9D58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7-A991-D142-BEF6-7625189237A2}"/>
              </c:ext>
            </c:extLst>
          </c:dPt>
          <c:dPt>
            <c:idx val="4"/>
            <c:bubble3D val="0"/>
            <c:spPr>
              <a:solidFill>
                <a:srgbClr val="AB47BC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9-A991-D142-BEF6-7625189237A2}"/>
              </c:ext>
            </c:extLst>
          </c:dPt>
          <c:dPt>
            <c:idx val="5"/>
            <c:bubble3D val="0"/>
            <c:spPr>
              <a:solidFill>
                <a:srgbClr val="00ACC1"/>
              </a:solidFill>
              <a:ln w="9525" cmpd="sng">
                <a:solidFill>
                  <a:srgbClr val="FFFFFF"/>
                </a:solidFill>
              </a:ln>
            </c:spPr>
            <c:extLst>
              <c:ext xmlns:c16="http://schemas.microsoft.com/office/drawing/2014/chart" uri="{C3380CC4-5D6E-409C-BE32-E72D297353CC}">
                <c16:uniqueId val="{0000000B-A991-D142-BEF6-7625189237A2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C-A991-D142-BEF6-7625189237A2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D-A991-D142-BEF6-7625189237A2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0E-A991-D142-BEF6-7625189237A2}"/>
              </c:ext>
            </c:extLst>
          </c:dPt>
          <c:dPt>
            <c:idx val="9"/>
            <c:bubble3D val="0"/>
            <c:extLst>
              <c:ext xmlns:c16="http://schemas.microsoft.com/office/drawing/2014/chart" uri="{C3380CC4-5D6E-409C-BE32-E72D297353CC}">
                <c16:uniqueId val="{0000000F-A991-D142-BEF6-7625189237A2}"/>
              </c:ext>
            </c:extLst>
          </c:dPt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10-A991-D142-BEF6-7625189237A2}"/>
              </c:ext>
            </c:extLst>
          </c:dPt>
          <c:dPt>
            <c:idx val="11"/>
            <c:bubble3D val="0"/>
            <c:extLst>
              <c:ext xmlns:c16="http://schemas.microsoft.com/office/drawing/2014/chart" uri="{C3380CC4-5D6E-409C-BE32-E72D297353CC}">
                <c16:uniqueId val="{00000011-A991-D142-BEF6-7625189237A2}"/>
              </c:ext>
            </c:extLst>
          </c:dPt>
          <c:dPt>
            <c:idx val="12"/>
            <c:bubble3D val="0"/>
            <c:extLst>
              <c:ext xmlns:c16="http://schemas.microsoft.com/office/drawing/2014/chart" uri="{C3380CC4-5D6E-409C-BE32-E72D297353CC}">
                <c16:uniqueId val="{00000012-A991-D142-BEF6-7625189237A2}"/>
              </c:ext>
            </c:extLst>
          </c:dPt>
          <c:dPt>
            <c:idx val="13"/>
            <c:bubble3D val="0"/>
            <c:extLst>
              <c:ext xmlns:c16="http://schemas.microsoft.com/office/drawing/2014/chart" uri="{C3380CC4-5D6E-409C-BE32-E72D297353CC}">
                <c16:uniqueId val="{00000013-A991-D142-BEF6-7625189237A2}"/>
              </c:ext>
            </c:extLst>
          </c:dPt>
          <c:dPt>
            <c:idx val="14"/>
            <c:bubble3D val="0"/>
            <c:extLst>
              <c:ext xmlns:c16="http://schemas.microsoft.com/office/drawing/2014/chart" uri="{C3380CC4-5D6E-409C-BE32-E72D297353CC}">
                <c16:uniqueId val="{00000014-A991-D142-BEF6-7625189237A2}"/>
              </c:ext>
            </c:extLst>
          </c:dPt>
          <c:dPt>
            <c:idx val="15"/>
            <c:bubble3D val="0"/>
            <c:extLst>
              <c:ext xmlns:c16="http://schemas.microsoft.com/office/drawing/2014/chart" uri="{C3380CC4-5D6E-409C-BE32-E72D297353CC}">
                <c16:uniqueId val="{00000015-A991-D142-BEF6-7625189237A2}"/>
              </c:ext>
            </c:extLst>
          </c:dPt>
          <c:dPt>
            <c:idx val="16"/>
            <c:bubble3D val="0"/>
            <c:extLst>
              <c:ext xmlns:c16="http://schemas.microsoft.com/office/drawing/2014/chart" uri="{C3380CC4-5D6E-409C-BE32-E72D297353CC}">
                <c16:uniqueId val="{00000016-A991-D142-BEF6-7625189237A2}"/>
              </c:ext>
            </c:extLst>
          </c:dPt>
          <c:dPt>
            <c:idx val="17"/>
            <c:bubble3D val="0"/>
            <c:extLst>
              <c:ext xmlns:c16="http://schemas.microsoft.com/office/drawing/2014/chart" uri="{C3380CC4-5D6E-409C-BE32-E72D297353CC}">
                <c16:uniqueId val="{00000017-A991-D142-BEF6-7625189237A2}"/>
              </c:ext>
            </c:extLst>
          </c:dPt>
          <c:dPt>
            <c:idx val="18"/>
            <c:bubble3D val="0"/>
            <c:extLst>
              <c:ext xmlns:c16="http://schemas.microsoft.com/office/drawing/2014/chart" uri="{C3380CC4-5D6E-409C-BE32-E72D297353CC}">
                <c16:uniqueId val="{00000018-A991-D142-BEF6-7625189237A2}"/>
              </c:ext>
            </c:extLst>
          </c:dPt>
          <c:dPt>
            <c:idx val="19"/>
            <c:bubble3D val="0"/>
            <c:extLst>
              <c:ext xmlns:c16="http://schemas.microsoft.com/office/drawing/2014/chart" uri="{C3380CC4-5D6E-409C-BE32-E72D297353CC}">
                <c16:uniqueId val="{00000019-A991-D142-BEF6-7625189237A2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1A-A991-D142-BEF6-7625189237A2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Dashboard!$B$43:$B$63</c:f>
              <c:strCache>
                <c:ptCount val="6"/>
                <c:pt idx="0">
                  <c:v>Advertising</c:v>
                </c:pt>
                <c:pt idx="1">
                  <c:v>Repairs</c:v>
                </c:pt>
                <c:pt idx="2">
                  <c:v>Legal and Professional Expenses</c:v>
                </c:pt>
                <c:pt idx="3">
                  <c:v>Contractors</c:v>
                </c:pt>
                <c:pt idx="4">
                  <c:v>Travel</c:v>
                </c:pt>
                <c:pt idx="5">
                  <c:v>Training and Education</c:v>
                </c:pt>
              </c:strCache>
            </c:strRef>
          </c:cat>
          <c:val>
            <c:numRef>
              <c:f>Dashboard!$C$43:$C$63</c:f>
              <c:numCache>
                <c:formatCode>#,##0.00;\(#,##0.00\)</c:formatCode>
                <c:ptCount val="21"/>
                <c:pt idx="0">
                  <c:v>250</c:v>
                </c:pt>
                <c:pt idx="1">
                  <c:v>250</c:v>
                </c:pt>
                <c:pt idx="2">
                  <c:v>2500</c:v>
                </c:pt>
                <c:pt idx="3">
                  <c:v>825</c:v>
                </c:pt>
                <c:pt idx="4">
                  <c:v>75.36</c:v>
                </c:pt>
                <c:pt idx="5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A991-D142-BEF6-7625189237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overlay val="0"/>
      <c:txPr>
        <a:bodyPr/>
        <a:lstStyle/>
        <a:p>
          <a:pPr lvl="0">
            <a:defRPr sz="1200" b="0">
              <a:solidFill>
                <a:srgbClr val="666666"/>
              </a:solidFill>
              <a:latin typeface="Roboto"/>
            </a:defRPr>
          </a:pPr>
          <a:endParaRPr lang="en-NA"/>
        </a:p>
      </c:txPr>
    </c:legend>
    <c:plotVisOnly val="1"/>
    <c:dispBlanksAs val="zero"/>
    <c:showDLblsOverMax val="1"/>
  </c:chart>
  <c:spPr>
    <a:solidFill>
      <a:srgbClr val="FFFFFF"/>
    </a:solidFill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177800</xdr:colOff>
      <xdr:row>0</xdr:row>
      <xdr:rowOff>101601</xdr:rowOff>
    </xdr:from>
    <xdr:to>
      <xdr:col>6</xdr:col>
      <xdr:colOff>1066800</xdr:colOff>
      <xdr:row>2</xdr:row>
      <xdr:rowOff>60125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F9A7BBB3-C2CD-E14A-B858-A72FE6DB0B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01601"/>
          <a:ext cx="4203700" cy="5427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333375</xdr:colOff>
      <xdr:row>6</xdr:row>
      <xdr:rowOff>44450</xdr:rowOff>
    </xdr:from>
    <xdr:ext cx="6391275" cy="35052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304800</xdr:colOff>
      <xdr:row>40</xdr:row>
      <xdr:rowOff>161925</xdr:rowOff>
    </xdr:from>
    <xdr:ext cx="6410325" cy="417195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 editAs="oneCell">
    <xdr:from>
      <xdr:col>2</xdr:col>
      <xdr:colOff>1435100</xdr:colOff>
      <xdr:row>0</xdr:row>
      <xdr:rowOff>101600</xdr:rowOff>
    </xdr:from>
    <xdr:to>
      <xdr:col>4</xdr:col>
      <xdr:colOff>330200</xdr:colOff>
      <xdr:row>1</xdr:row>
      <xdr:rowOff>364924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A5EEA5F-F190-EC4F-8058-CAB12782ED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35400" y="101600"/>
          <a:ext cx="4203700" cy="54272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1193800</xdr:colOff>
      <xdr:row>0</xdr:row>
      <xdr:rowOff>101600</xdr:rowOff>
    </xdr:from>
    <xdr:to>
      <xdr:col>5</xdr:col>
      <xdr:colOff>304800</xdr:colOff>
      <xdr:row>1</xdr:row>
      <xdr:rowOff>364924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D2BCB47-5D1D-1B49-9674-26C29785D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9600" y="101600"/>
          <a:ext cx="4203700" cy="54272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381000</xdr:colOff>
      <xdr:row>0</xdr:row>
      <xdr:rowOff>139700</xdr:rowOff>
    </xdr:from>
    <xdr:to>
      <xdr:col>21</xdr:col>
      <xdr:colOff>190500</xdr:colOff>
      <xdr:row>2</xdr:row>
      <xdr:rowOff>22024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7867F4D-AA04-954C-8C8D-76D0DCC8FE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9900" y="139700"/>
          <a:ext cx="4203700" cy="54272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1270000</xdr:colOff>
      <xdr:row>0</xdr:row>
      <xdr:rowOff>114300</xdr:rowOff>
    </xdr:from>
    <xdr:to>
      <xdr:col>7</xdr:col>
      <xdr:colOff>330200</xdr:colOff>
      <xdr:row>1</xdr:row>
      <xdr:rowOff>377624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7F67968-966B-D646-8050-0D10C2586B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900" y="114300"/>
          <a:ext cx="4203700" cy="542724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2171700</xdr:colOff>
      <xdr:row>0</xdr:row>
      <xdr:rowOff>88900</xdr:rowOff>
    </xdr:from>
    <xdr:to>
      <xdr:col>3</xdr:col>
      <xdr:colOff>317500</xdr:colOff>
      <xdr:row>2</xdr:row>
      <xdr:rowOff>85524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BB4DAE3-8D84-DE4C-9455-852989D856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65400" y="88900"/>
          <a:ext cx="4203700" cy="542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7:F1045" headerRowCount="0" headerRowDxfId="8" dataDxfId="7" totalsRowDxfId="6">
  <tableColumns count="6">
    <tableColumn id="1" xr3:uid="{00000000-0010-0000-0000-000001000000}" name="Column1" dataDxfId="5"/>
    <tableColumn id="2" xr3:uid="{00000000-0010-0000-0000-000002000000}" name="Column2" dataDxfId="4"/>
    <tableColumn id="3" xr3:uid="{00000000-0010-0000-0000-000003000000}" name="Column3" dataDxfId="3"/>
    <tableColumn id="4" xr3:uid="{00000000-0010-0000-0000-000004000000}" name="Column4" dataDxfId="2"/>
    <tableColumn id="5" xr3:uid="{00000000-0010-0000-0000-000005000000}" name="Column5" dataDxfId="1" dataCellStyle="Comma"/>
    <tableColumn id="6" xr3:uid="{00000000-0010-0000-0000-000006000000}" name="Column6" dataDxfId="0"/>
  </tableColumns>
  <tableStyleInfo name="Transactions-style" showFirstColumn="1" showLastColumn="1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G39"/>
  <sheetViews>
    <sheetView showGridLines="0" tabSelected="1" workbookViewId="0">
      <selection activeCell="B9" sqref="B9:F9"/>
    </sheetView>
  </sheetViews>
  <sheetFormatPr baseColWidth="10" defaultColWidth="14.5" defaultRowHeight="15.75" customHeight="1" x14ac:dyDescent="0.15"/>
  <cols>
    <col min="1" max="1" width="5.1640625" customWidth="1"/>
    <col min="2" max="6" width="14.5" customWidth="1"/>
    <col min="7" max="7" width="15.1640625" customWidth="1"/>
  </cols>
  <sheetData>
    <row r="1" spans="1:7" ht="13.5" customHeight="1" x14ac:dyDescent="0.45">
      <c r="A1" s="144"/>
      <c r="B1" s="145"/>
      <c r="C1" s="146"/>
      <c r="D1" s="146"/>
      <c r="E1" s="146"/>
      <c r="F1" s="146"/>
      <c r="G1" s="146"/>
    </row>
    <row r="2" spans="1:7" ht="33" x14ac:dyDescent="0.35">
      <c r="A2" s="144"/>
      <c r="B2" s="147" t="s">
        <v>0</v>
      </c>
      <c r="C2" s="148"/>
      <c r="D2" s="149"/>
      <c r="E2" s="150"/>
      <c r="F2" s="150"/>
      <c r="G2" s="150"/>
    </row>
    <row r="3" spans="1:7" ht="33" x14ac:dyDescent="0.35">
      <c r="A3" s="144"/>
      <c r="B3" s="147"/>
      <c r="C3" s="148"/>
      <c r="D3" s="149"/>
      <c r="E3" s="150"/>
      <c r="F3" s="150"/>
      <c r="G3" s="150"/>
    </row>
    <row r="4" spans="1:7" ht="13" x14ac:dyDescent="0.15">
      <c r="A4" s="144"/>
      <c r="B4" s="151" t="s">
        <v>1</v>
      </c>
      <c r="C4" s="146"/>
      <c r="D4" s="146"/>
      <c r="E4" s="146"/>
      <c r="F4" s="146"/>
      <c r="G4" s="146"/>
    </row>
    <row r="5" spans="1:7" ht="13.5" customHeight="1" x14ac:dyDescent="0.15">
      <c r="A5" s="144"/>
      <c r="B5" s="152"/>
      <c r="C5" s="146"/>
      <c r="D5" s="146"/>
      <c r="E5" s="146"/>
      <c r="F5" s="146"/>
      <c r="G5" s="146"/>
    </row>
    <row r="6" spans="1:7" ht="8.25" customHeight="1" x14ac:dyDescent="0.15">
      <c r="A6" s="1"/>
      <c r="B6" s="2"/>
      <c r="C6" s="2"/>
      <c r="D6" s="2"/>
      <c r="E6" s="2"/>
      <c r="F6" s="2"/>
      <c r="G6" s="2"/>
    </row>
    <row r="7" spans="1:7" ht="16" x14ac:dyDescent="0.15">
      <c r="A7" s="1"/>
      <c r="B7" s="153" t="s">
        <v>2</v>
      </c>
      <c r="C7" s="2"/>
      <c r="D7" s="2"/>
      <c r="E7" s="2"/>
      <c r="F7" s="2"/>
      <c r="G7" s="2"/>
    </row>
    <row r="8" spans="1:7" ht="3.75" customHeight="1" x14ac:dyDescent="0.15">
      <c r="A8" s="3"/>
      <c r="B8" s="4"/>
      <c r="C8" s="4"/>
      <c r="D8" s="4"/>
      <c r="E8" s="4"/>
      <c r="F8" s="4"/>
      <c r="G8" s="2"/>
    </row>
    <row r="9" spans="1:7" ht="13" x14ac:dyDescent="0.15">
      <c r="A9" s="5" t="s">
        <v>3</v>
      </c>
      <c r="B9" s="222" t="s">
        <v>4</v>
      </c>
      <c r="C9" s="221"/>
      <c r="D9" s="221"/>
      <c r="E9" s="221"/>
      <c r="F9" s="221"/>
      <c r="G9" s="2"/>
    </row>
    <row r="10" spans="1:7" ht="3.75" customHeight="1" x14ac:dyDescent="0.15">
      <c r="A10" s="5"/>
      <c r="B10" s="6"/>
      <c r="C10" s="6"/>
      <c r="D10" s="6"/>
      <c r="E10" s="6"/>
      <c r="F10" s="6"/>
      <c r="G10" s="2"/>
    </row>
    <row r="11" spans="1:7" ht="13" x14ac:dyDescent="0.15">
      <c r="A11" s="7" t="s">
        <v>5</v>
      </c>
      <c r="B11" s="222" t="s">
        <v>6</v>
      </c>
      <c r="C11" s="221"/>
      <c r="D11" s="221"/>
      <c r="E11" s="221"/>
      <c r="F11" s="221"/>
      <c r="G11" s="2"/>
    </row>
    <row r="12" spans="1:7" ht="3.75" customHeight="1" x14ac:dyDescent="0.15">
      <c r="A12" s="5"/>
      <c r="B12" s="6"/>
      <c r="C12" s="6"/>
      <c r="D12" s="6"/>
      <c r="E12" s="6"/>
      <c r="F12" s="6"/>
      <c r="G12" s="2"/>
    </row>
    <row r="13" spans="1:7" ht="13" x14ac:dyDescent="0.15">
      <c r="A13" s="7" t="s">
        <v>7</v>
      </c>
      <c r="B13" s="8" t="s">
        <v>8</v>
      </c>
      <c r="C13" s="6"/>
      <c r="D13" s="6"/>
      <c r="E13" s="6"/>
      <c r="F13" s="6"/>
      <c r="G13" s="2"/>
    </row>
    <row r="14" spans="1:7" ht="3.75" customHeight="1" x14ac:dyDescent="0.15">
      <c r="A14" s="5"/>
      <c r="B14" s="6"/>
      <c r="C14" s="6"/>
      <c r="D14" s="6"/>
      <c r="E14" s="6"/>
      <c r="F14" s="6"/>
      <c r="G14" s="2"/>
    </row>
    <row r="15" spans="1:7" ht="13" x14ac:dyDescent="0.15">
      <c r="A15" s="7" t="s">
        <v>9</v>
      </c>
      <c r="B15" s="222" t="s">
        <v>10</v>
      </c>
      <c r="C15" s="221"/>
      <c r="D15" s="221"/>
      <c r="E15" s="221"/>
      <c r="F15" s="221"/>
      <c r="G15" s="2"/>
    </row>
    <row r="16" spans="1:7" ht="8.25" customHeight="1" x14ac:dyDescent="0.15">
      <c r="A16" s="1"/>
      <c r="B16" s="222"/>
      <c r="C16" s="221"/>
      <c r="D16" s="221"/>
      <c r="E16" s="221"/>
      <c r="F16" s="221"/>
      <c r="G16" s="2"/>
    </row>
    <row r="17" spans="1:7" ht="13" x14ac:dyDescent="0.15">
      <c r="A17" s="1"/>
      <c r="B17" s="223"/>
      <c r="C17" s="221"/>
      <c r="D17" s="221"/>
      <c r="E17" s="221"/>
      <c r="F17" s="221"/>
      <c r="G17" s="2"/>
    </row>
    <row r="18" spans="1:7" ht="13" x14ac:dyDescent="0.15">
      <c r="A18" s="1"/>
      <c r="G18" s="2"/>
    </row>
    <row r="19" spans="1:7" ht="13" x14ac:dyDescent="0.15">
      <c r="A19" s="1"/>
      <c r="B19" s="220"/>
      <c r="C19" s="221"/>
      <c r="D19" s="221"/>
      <c r="E19" s="221"/>
      <c r="F19" s="221"/>
      <c r="G19" s="2"/>
    </row>
    <row r="20" spans="1:7" ht="13" x14ac:dyDescent="0.15">
      <c r="A20" s="1"/>
      <c r="B20" s="220"/>
      <c r="C20" s="221"/>
      <c r="D20" s="221"/>
      <c r="E20" s="221"/>
      <c r="F20" s="221"/>
      <c r="G20" s="9"/>
    </row>
    <row r="21" spans="1:7" ht="13" x14ac:dyDescent="0.15">
      <c r="A21" s="1"/>
      <c r="B21" s="220"/>
      <c r="C21" s="221"/>
      <c r="D21" s="221"/>
      <c r="E21" s="221"/>
      <c r="F21" s="221"/>
      <c r="G21" s="2"/>
    </row>
    <row r="22" spans="1:7" ht="13" x14ac:dyDescent="0.15">
      <c r="A22" s="1"/>
      <c r="B22" s="220"/>
      <c r="C22" s="221"/>
      <c r="D22" s="221"/>
      <c r="E22" s="221"/>
      <c r="F22" s="221"/>
      <c r="G22" s="2"/>
    </row>
    <row r="23" spans="1:7" ht="13" x14ac:dyDescent="0.15">
      <c r="A23" s="1"/>
      <c r="B23" s="220"/>
      <c r="C23" s="221"/>
      <c r="D23" s="221"/>
      <c r="E23" s="221"/>
      <c r="F23" s="221"/>
      <c r="G23" s="2"/>
    </row>
    <row r="24" spans="1:7" ht="13" x14ac:dyDescent="0.15">
      <c r="A24" s="1"/>
      <c r="B24" s="220"/>
      <c r="C24" s="221"/>
      <c r="D24" s="221"/>
      <c r="E24" s="221"/>
      <c r="F24" s="221"/>
      <c r="G24" s="2"/>
    </row>
    <row r="25" spans="1:7" ht="13" x14ac:dyDescent="0.15">
      <c r="A25" s="1"/>
      <c r="B25" s="2"/>
      <c r="C25" s="2"/>
      <c r="D25" s="2"/>
      <c r="E25" s="2"/>
      <c r="F25" s="2"/>
      <c r="G25" s="2"/>
    </row>
    <row r="26" spans="1:7" ht="13" x14ac:dyDescent="0.15">
      <c r="A26" s="1"/>
      <c r="B26" s="2"/>
      <c r="C26" s="2"/>
      <c r="D26" s="2"/>
      <c r="E26" s="2"/>
      <c r="F26" s="2"/>
      <c r="G26" s="2"/>
    </row>
    <row r="27" spans="1:7" ht="13" x14ac:dyDescent="0.15">
      <c r="A27" s="1"/>
      <c r="B27" s="2"/>
      <c r="C27" s="2"/>
      <c r="D27" s="2"/>
      <c r="E27" s="2"/>
      <c r="F27" s="2"/>
      <c r="G27" s="2"/>
    </row>
    <row r="28" spans="1:7" ht="13" x14ac:dyDescent="0.15">
      <c r="A28" s="1"/>
      <c r="B28" s="2"/>
      <c r="C28" s="2"/>
      <c r="D28" s="2"/>
      <c r="E28" s="2"/>
      <c r="F28" s="2"/>
      <c r="G28" s="2"/>
    </row>
    <row r="29" spans="1:7" ht="13" x14ac:dyDescent="0.15">
      <c r="A29" s="1"/>
      <c r="B29" s="2"/>
      <c r="C29" s="2"/>
      <c r="D29" s="2"/>
      <c r="E29" s="2"/>
      <c r="F29" s="2"/>
      <c r="G29" s="2"/>
    </row>
    <row r="30" spans="1:7" ht="13" x14ac:dyDescent="0.15">
      <c r="A30" s="1"/>
      <c r="B30" s="2"/>
      <c r="C30" s="2"/>
      <c r="D30" s="2"/>
      <c r="E30" s="2"/>
      <c r="F30" s="2"/>
      <c r="G30" s="2"/>
    </row>
    <row r="31" spans="1:7" ht="13" x14ac:dyDescent="0.15">
      <c r="A31" s="1"/>
      <c r="B31" s="2"/>
      <c r="C31" s="2"/>
      <c r="D31" s="2"/>
      <c r="E31" s="2"/>
      <c r="F31" s="2"/>
      <c r="G31" s="2"/>
    </row>
    <row r="32" spans="1:7" ht="13" x14ac:dyDescent="0.15">
      <c r="A32" s="1"/>
      <c r="B32" s="2"/>
      <c r="C32" s="2"/>
      <c r="D32" s="2"/>
      <c r="E32" s="2"/>
      <c r="F32" s="2"/>
      <c r="G32" s="2"/>
    </row>
    <row r="33" spans="1:7" ht="13" x14ac:dyDescent="0.15">
      <c r="A33" s="1"/>
      <c r="B33" s="2"/>
      <c r="C33" s="2"/>
      <c r="D33" s="2"/>
      <c r="E33" s="2"/>
      <c r="F33" s="2"/>
      <c r="G33" s="2"/>
    </row>
    <row r="34" spans="1:7" ht="13" x14ac:dyDescent="0.15">
      <c r="A34" s="1"/>
      <c r="B34" s="2"/>
      <c r="C34" s="2"/>
      <c r="D34" s="2"/>
      <c r="E34" s="2"/>
      <c r="F34" s="2"/>
      <c r="G34" s="2"/>
    </row>
    <row r="35" spans="1:7" ht="13" x14ac:dyDescent="0.15">
      <c r="A35" s="1"/>
      <c r="B35" s="2"/>
      <c r="C35" s="2"/>
      <c r="D35" s="2"/>
      <c r="E35" s="2"/>
      <c r="F35" s="2"/>
      <c r="G35" s="2"/>
    </row>
    <row r="36" spans="1:7" ht="13" x14ac:dyDescent="0.15">
      <c r="A36" s="1"/>
      <c r="B36" s="2"/>
      <c r="C36" s="2"/>
      <c r="D36" s="2"/>
      <c r="E36" s="2"/>
      <c r="F36" s="2"/>
      <c r="G36" s="2"/>
    </row>
    <row r="37" spans="1:7" ht="13" x14ac:dyDescent="0.15">
      <c r="A37" s="1"/>
      <c r="B37" s="2"/>
      <c r="C37" s="2"/>
      <c r="D37" s="2"/>
      <c r="E37" s="2"/>
      <c r="F37" s="2"/>
      <c r="G37" s="2"/>
    </row>
    <row r="38" spans="1:7" ht="13" x14ac:dyDescent="0.15">
      <c r="A38" s="1"/>
      <c r="B38" s="2"/>
      <c r="C38" s="2"/>
      <c r="D38" s="2"/>
      <c r="E38" s="2"/>
      <c r="F38" s="2"/>
      <c r="G38" s="2"/>
    </row>
    <row r="39" spans="1:7" ht="13" x14ac:dyDescent="0.15">
      <c r="A39" s="1"/>
      <c r="B39" s="2"/>
      <c r="C39" s="2"/>
      <c r="D39" s="2"/>
      <c r="E39" s="2"/>
      <c r="F39" s="2"/>
      <c r="G39" s="2"/>
    </row>
  </sheetData>
  <sheetProtection algorithmName="SHA-512" hashValue="HRfUMnhMlyPvffQk74iGLE/NjuMgDuDJNuCJEJTpRWzkCr5CVxCp2vQ4CW8SPpVo5d6XD4C2EMCZ+qFPDinCNw==" saltValue="YBVR4DevvyZU/13+J4KAWQ==" spinCount="100000" sheet="1" objects="1" scenarios="1"/>
  <mergeCells count="11">
    <mergeCell ref="B21:F21"/>
    <mergeCell ref="B22:F22"/>
    <mergeCell ref="B23:F23"/>
    <mergeCell ref="B24:F24"/>
    <mergeCell ref="B9:F9"/>
    <mergeCell ref="B11:F11"/>
    <mergeCell ref="B15:F15"/>
    <mergeCell ref="B16:F16"/>
    <mergeCell ref="B17:F17"/>
    <mergeCell ref="B19:F19"/>
    <mergeCell ref="B20:F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FF"/>
    <outlinePr summaryBelow="0" summaryRight="0"/>
  </sheetPr>
  <dimension ref="A1:E131"/>
  <sheetViews>
    <sheetView showGridLines="0" workbookViewId="0">
      <selection activeCell="G21" sqref="G21"/>
    </sheetView>
  </sheetViews>
  <sheetFormatPr baseColWidth="10" defaultColWidth="14.5" defaultRowHeight="15.75" customHeight="1" x14ac:dyDescent="0.15"/>
  <cols>
    <col min="1" max="1" width="5.1640625" customWidth="1"/>
    <col min="2" max="2" width="26.33203125" customWidth="1"/>
    <col min="3" max="4" width="34.83203125" customWidth="1"/>
    <col min="5" max="5" width="5.1640625" customWidth="1"/>
  </cols>
  <sheetData>
    <row r="1" spans="1:5" ht="22.5" customHeight="1" x14ac:dyDescent="0.45">
      <c r="A1" s="144"/>
      <c r="B1" s="145"/>
      <c r="C1" s="146"/>
      <c r="D1" s="146"/>
      <c r="E1" s="146"/>
    </row>
    <row r="2" spans="1:5" ht="30" customHeight="1" x14ac:dyDescent="0.35">
      <c r="A2" s="144"/>
      <c r="B2" s="147" t="s">
        <v>11</v>
      </c>
      <c r="C2" s="148"/>
      <c r="D2" s="149"/>
      <c r="E2" s="150"/>
    </row>
    <row r="3" spans="1:5" ht="15" customHeight="1" x14ac:dyDescent="0.15">
      <c r="A3" s="144"/>
      <c r="B3" s="151" t="s">
        <v>12</v>
      </c>
      <c r="C3" s="146"/>
      <c r="D3" s="146"/>
      <c r="E3" s="146"/>
    </row>
    <row r="4" spans="1:5" ht="26.25" customHeight="1" x14ac:dyDescent="0.15">
      <c r="A4" s="144"/>
      <c r="B4" s="152"/>
      <c r="C4" s="146"/>
      <c r="D4" s="146"/>
      <c r="E4" s="146"/>
    </row>
    <row r="5" spans="1:5" s="256" customFormat="1" ht="45" customHeight="1" x14ac:dyDescent="0.15">
      <c r="A5" s="253"/>
      <c r="B5" s="254" t="s">
        <v>13</v>
      </c>
      <c r="C5" s="254"/>
      <c r="D5" s="255">
        <f>'Profit &amp; Loss'!S11</f>
        <v>0</v>
      </c>
      <c r="E5" s="253"/>
    </row>
    <row r="6" spans="1:5" s="256" customFormat="1" ht="45" customHeight="1" x14ac:dyDescent="0.2">
      <c r="A6" s="257"/>
      <c r="B6" s="258" t="s">
        <v>14</v>
      </c>
      <c r="C6" s="259"/>
      <c r="D6" s="260">
        <f>'Profit &amp; Loss'!$S$55</f>
        <v>0</v>
      </c>
      <c r="E6" s="257"/>
    </row>
    <row r="7" spans="1:5" s="198" customFormat="1" ht="16" x14ac:dyDescent="0.2">
      <c r="A7" s="261"/>
      <c r="B7" s="262"/>
      <c r="C7" s="263"/>
      <c r="D7" s="264"/>
      <c r="E7" s="261"/>
    </row>
    <row r="8" spans="1:5" s="198" customFormat="1" ht="16" x14ac:dyDescent="0.2">
      <c r="A8" s="261"/>
      <c r="B8" s="265" t="s">
        <v>15</v>
      </c>
      <c r="C8" s="266"/>
      <c r="D8" s="267"/>
      <c r="E8" s="268"/>
    </row>
    <row r="9" spans="1:5" s="198" customFormat="1" ht="16" x14ac:dyDescent="0.2">
      <c r="A9" s="261"/>
      <c r="B9" s="265" t="str">
        <f ca="1">IFERROR(__xludf.DUMMYFUNCTION("QUERY(B26:D38,""select B,C,D where C&lt;&gt;0 OR D&lt;&gt;0"")"),"Month")</f>
        <v>Month</v>
      </c>
      <c r="C9" s="266" t="str">
        <f ca="1">IFERROR(__xludf.DUMMYFUNCTION("""COMPUTED_VALUE"""),"Sales ")</f>
        <v xml:space="preserve">Sales </v>
      </c>
      <c r="D9" s="267" t="str">
        <f ca="1">IFERROR(__xludf.DUMMYFUNCTION("""COMPUTED_VALUE"""),"Profit (Loss)")</f>
        <v>Profit (Loss)</v>
      </c>
      <c r="E9" s="268"/>
    </row>
    <row r="10" spans="1:5" s="198" customFormat="1" ht="16" x14ac:dyDescent="0.2">
      <c r="A10" s="261"/>
      <c r="B10" s="269" t="str">
        <f ca="1">IFERROR(__xludf.DUMMYFUNCTION("""COMPUTED_VALUE"""),"Mar")</f>
        <v>Mar</v>
      </c>
      <c r="C10" s="270">
        <f ca="1">IFERROR(__xludf.DUMMYFUNCTION("""COMPUTED_VALUE"""),11500)</f>
        <v>11500</v>
      </c>
      <c r="D10" s="267">
        <f ca="1">IFERROR(__xludf.DUMMYFUNCTION("""COMPUTED_VALUE"""),5750)</f>
        <v>5750</v>
      </c>
      <c r="E10" s="268"/>
    </row>
    <row r="11" spans="1:5" s="198" customFormat="1" ht="16" x14ac:dyDescent="0.2">
      <c r="A11" s="261"/>
      <c r="B11" s="269" t="str">
        <f ca="1">IFERROR(__xludf.DUMMYFUNCTION("""COMPUTED_VALUE"""),"Apr")</f>
        <v>Apr</v>
      </c>
      <c r="C11" s="270">
        <f ca="1">IFERROR(__xludf.DUMMYFUNCTION("""COMPUTED_VALUE"""),2562)</f>
        <v>2562</v>
      </c>
      <c r="D11" s="267">
        <f ca="1">IFERROR(__xludf.DUMMYFUNCTION("""COMPUTED_VALUE"""),1411.64)</f>
        <v>1411.64</v>
      </c>
      <c r="E11" s="268"/>
    </row>
    <row r="12" spans="1:5" s="198" customFormat="1" ht="16" x14ac:dyDescent="0.2">
      <c r="A12" s="261"/>
      <c r="B12" s="269"/>
      <c r="C12" s="266"/>
      <c r="D12" s="267"/>
      <c r="E12" s="268"/>
    </row>
    <row r="13" spans="1:5" s="198" customFormat="1" ht="16" x14ac:dyDescent="0.2">
      <c r="A13" s="261"/>
      <c r="B13" s="269"/>
      <c r="C13" s="266"/>
      <c r="D13" s="267"/>
      <c r="E13" s="268"/>
    </row>
    <row r="14" spans="1:5" s="198" customFormat="1" ht="16" x14ac:dyDescent="0.2">
      <c r="A14" s="261"/>
      <c r="B14" s="269"/>
      <c r="C14" s="266"/>
      <c r="D14" s="267"/>
      <c r="E14" s="268"/>
    </row>
    <row r="15" spans="1:5" s="198" customFormat="1" ht="16" x14ac:dyDescent="0.2">
      <c r="A15" s="261"/>
      <c r="B15" s="269"/>
      <c r="C15" s="266"/>
      <c r="D15" s="267"/>
      <c r="E15" s="268"/>
    </row>
    <row r="16" spans="1:5" s="198" customFormat="1" ht="16" x14ac:dyDescent="0.2">
      <c r="A16" s="261"/>
      <c r="B16" s="269"/>
      <c r="C16" s="266"/>
      <c r="D16" s="267"/>
      <c r="E16" s="268"/>
    </row>
    <row r="17" spans="1:5" s="198" customFormat="1" ht="16" x14ac:dyDescent="0.2">
      <c r="A17" s="261"/>
      <c r="B17" s="269"/>
      <c r="C17" s="266"/>
      <c r="D17" s="267"/>
      <c r="E17" s="268"/>
    </row>
    <row r="18" spans="1:5" s="198" customFormat="1" ht="16" x14ac:dyDescent="0.2">
      <c r="A18" s="261"/>
      <c r="B18" s="269"/>
      <c r="C18" s="266"/>
      <c r="D18" s="267"/>
      <c r="E18" s="268"/>
    </row>
    <row r="19" spans="1:5" s="198" customFormat="1" ht="16" x14ac:dyDescent="0.2">
      <c r="A19" s="261"/>
      <c r="B19" s="269"/>
      <c r="C19" s="266"/>
      <c r="D19" s="267"/>
      <c r="E19" s="268"/>
    </row>
    <row r="20" spans="1:5" s="198" customFormat="1" ht="16" x14ac:dyDescent="0.2">
      <c r="A20" s="261"/>
      <c r="B20" s="269"/>
      <c r="C20" s="266"/>
      <c r="D20" s="267"/>
      <c r="E20" s="268"/>
    </row>
    <row r="21" spans="1:5" s="198" customFormat="1" ht="16" x14ac:dyDescent="0.2">
      <c r="A21" s="261"/>
      <c r="B21" s="269"/>
      <c r="C21" s="266"/>
      <c r="D21" s="267"/>
      <c r="E21" s="268"/>
    </row>
    <row r="22" spans="1:5" s="198" customFormat="1" ht="16" x14ac:dyDescent="0.2">
      <c r="A22" s="261"/>
      <c r="B22" s="269"/>
      <c r="C22" s="266"/>
      <c r="D22" s="267"/>
      <c r="E22" s="268"/>
    </row>
    <row r="23" spans="1:5" s="198" customFormat="1" ht="16" x14ac:dyDescent="0.2">
      <c r="A23" s="261"/>
      <c r="B23" s="269"/>
      <c r="C23" s="266"/>
      <c r="D23" s="267"/>
      <c r="E23" s="268"/>
    </row>
    <row r="24" spans="1:5" s="198" customFormat="1" ht="16" x14ac:dyDescent="0.2">
      <c r="A24" s="261"/>
      <c r="B24" s="262"/>
      <c r="C24" s="263"/>
      <c r="D24" s="264"/>
      <c r="E24" s="261"/>
    </row>
    <row r="25" spans="1:5" s="198" customFormat="1" ht="11.25" customHeight="1" x14ac:dyDescent="0.2">
      <c r="A25" s="261"/>
      <c r="B25" s="262"/>
      <c r="C25" s="263"/>
      <c r="D25" s="264"/>
      <c r="E25" s="261"/>
    </row>
    <row r="26" spans="1:5" s="198" customFormat="1" ht="27" customHeight="1" x14ac:dyDescent="0.15">
      <c r="A26" s="271"/>
      <c r="B26" s="272" t="s">
        <v>16</v>
      </c>
      <c r="C26" s="273" t="s">
        <v>17</v>
      </c>
      <c r="D26" s="273" t="s">
        <v>18</v>
      </c>
      <c r="E26" s="274"/>
    </row>
    <row r="27" spans="1:5" s="198" customFormat="1" ht="13" x14ac:dyDescent="0.15">
      <c r="A27" s="275"/>
      <c r="B27" s="276" t="s">
        <v>19</v>
      </c>
      <c r="C27" s="277">
        <f>'Profit &amp; Loss'!$G$11</f>
        <v>0</v>
      </c>
      <c r="D27" s="277">
        <f>'Profit &amp; Loss'!$G$55</f>
        <v>0</v>
      </c>
      <c r="E27" s="278"/>
    </row>
    <row r="28" spans="1:5" s="198" customFormat="1" ht="13" x14ac:dyDescent="0.15">
      <c r="A28" s="275"/>
      <c r="B28" s="276" t="s">
        <v>20</v>
      </c>
      <c r="C28" s="277">
        <f>'Profit &amp; Loss'!$H$11</f>
        <v>0</v>
      </c>
      <c r="D28" s="277">
        <f>'Profit &amp; Loss'!$H$55</f>
        <v>0</v>
      </c>
      <c r="E28" s="278"/>
    </row>
    <row r="29" spans="1:5" s="198" customFormat="1" ht="13" x14ac:dyDescent="0.15">
      <c r="A29" s="275"/>
      <c r="B29" s="276" t="s">
        <v>21</v>
      </c>
      <c r="C29" s="277">
        <f>'Profit &amp; Loss'!$I$11</f>
        <v>0</v>
      </c>
      <c r="D29" s="277">
        <f>'Profit &amp; Loss'!$I$55</f>
        <v>0</v>
      </c>
      <c r="E29" s="278"/>
    </row>
    <row r="30" spans="1:5" s="198" customFormat="1" ht="13" x14ac:dyDescent="0.15">
      <c r="A30" s="275"/>
      <c r="B30" s="276" t="s">
        <v>22</v>
      </c>
      <c r="C30" s="277">
        <f>'Profit &amp; Loss'!$J$11</f>
        <v>0</v>
      </c>
      <c r="D30" s="277">
        <f>'Profit &amp; Loss'!$J$55</f>
        <v>0</v>
      </c>
      <c r="E30" s="278"/>
    </row>
    <row r="31" spans="1:5" s="198" customFormat="1" ht="13" x14ac:dyDescent="0.15">
      <c r="A31" s="275"/>
      <c r="B31" s="276" t="s">
        <v>23</v>
      </c>
      <c r="C31" s="277">
        <f>'Profit &amp; Loss'!$K$11</f>
        <v>0</v>
      </c>
      <c r="D31" s="277">
        <f>'Profit &amp; Loss'!$K$55</f>
        <v>0</v>
      </c>
      <c r="E31" s="278"/>
    </row>
    <row r="32" spans="1:5" s="198" customFormat="1" ht="13" x14ac:dyDescent="0.15">
      <c r="A32" s="275"/>
      <c r="B32" s="276" t="s">
        <v>24</v>
      </c>
      <c r="C32" s="277">
        <f>'Profit &amp; Loss'!$L$11</f>
        <v>0</v>
      </c>
      <c r="D32" s="277">
        <f>'Profit &amp; Loss'!$L$55</f>
        <v>0</v>
      </c>
      <c r="E32" s="278"/>
    </row>
    <row r="33" spans="1:5" s="198" customFormat="1" ht="13" x14ac:dyDescent="0.15">
      <c r="A33" s="275"/>
      <c r="B33" s="276" t="s">
        <v>25</v>
      </c>
      <c r="C33" s="277">
        <f>'Profit &amp; Loss'!$M$11</f>
        <v>0</v>
      </c>
      <c r="D33" s="277">
        <f>'Profit &amp; Loss'!$M$55</f>
        <v>0</v>
      </c>
      <c r="E33" s="278"/>
    </row>
    <row r="34" spans="1:5" s="198" customFormat="1" ht="13" x14ac:dyDescent="0.15">
      <c r="A34" s="275"/>
      <c r="B34" s="276" t="s">
        <v>26</v>
      </c>
      <c r="C34" s="277">
        <f>'Profit &amp; Loss'!$N$11</f>
        <v>0</v>
      </c>
      <c r="D34" s="277">
        <f>'Profit &amp; Loss'!$N$55</f>
        <v>0</v>
      </c>
      <c r="E34" s="278"/>
    </row>
    <row r="35" spans="1:5" s="198" customFormat="1" ht="13" x14ac:dyDescent="0.15">
      <c r="A35" s="275"/>
      <c r="B35" s="276" t="s">
        <v>27</v>
      </c>
      <c r="C35" s="277">
        <f>'Profit &amp; Loss'!$O$11</f>
        <v>0</v>
      </c>
      <c r="D35" s="277">
        <f>'Profit &amp; Loss'!$O$55</f>
        <v>0</v>
      </c>
      <c r="E35" s="278"/>
    </row>
    <row r="36" spans="1:5" s="198" customFormat="1" ht="13" x14ac:dyDescent="0.15">
      <c r="A36" s="275"/>
      <c r="B36" s="276" t="s">
        <v>28</v>
      </c>
      <c r="C36" s="277">
        <f>'Profit &amp; Loss'!$P$11</f>
        <v>0</v>
      </c>
      <c r="D36" s="277">
        <f>'Profit &amp; Loss'!$P$55</f>
        <v>0</v>
      </c>
      <c r="E36" s="278"/>
    </row>
    <row r="37" spans="1:5" s="198" customFormat="1" ht="13" x14ac:dyDescent="0.15">
      <c r="A37" s="275"/>
      <c r="B37" s="276" t="s">
        <v>29</v>
      </c>
      <c r="C37" s="277">
        <f>'Profit &amp; Loss'!$Q$11</f>
        <v>0</v>
      </c>
      <c r="D37" s="277">
        <f>'Profit &amp; Loss'!$Q$55</f>
        <v>0</v>
      </c>
      <c r="E37" s="278"/>
    </row>
    <row r="38" spans="1:5" s="198" customFormat="1" ht="13" x14ac:dyDescent="0.15">
      <c r="A38" s="275"/>
      <c r="B38" s="276" t="s">
        <v>30</v>
      </c>
      <c r="C38" s="277">
        <f>'Profit &amp; Loss'!$R$11</f>
        <v>0</v>
      </c>
      <c r="D38" s="277">
        <f>'Profit &amp; Loss'!$R$55</f>
        <v>0</v>
      </c>
      <c r="E38" s="278"/>
    </row>
    <row r="39" spans="1:5" s="198" customFormat="1" ht="11.25" customHeight="1" x14ac:dyDescent="0.15">
      <c r="A39" s="275"/>
      <c r="B39" s="275"/>
      <c r="C39" s="275"/>
      <c r="D39" s="275"/>
      <c r="E39" s="278"/>
    </row>
    <row r="40" spans="1:5" s="198" customFormat="1" ht="18" customHeight="1" x14ac:dyDescent="0.2">
      <c r="A40" s="279"/>
      <c r="B40" s="280"/>
      <c r="C40" s="281"/>
      <c r="D40" s="282"/>
      <c r="E40" s="282"/>
    </row>
    <row r="41" spans="1:5" s="198" customFormat="1" ht="15" customHeight="1" x14ac:dyDescent="0.2">
      <c r="A41" s="279"/>
      <c r="B41" s="283"/>
      <c r="C41" s="284"/>
      <c r="D41" s="285"/>
      <c r="E41" s="282"/>
    </row>
    <row r="42" spans="1:5" s="198" customFormat="1" ht="14.25" customHeight="1" x14ac:dyDescent="0.2">
      <c r="A42" s="279"/>
      <c r="B42" s="283" t="s">
        <v>15</v>
      </c>
      <c r="C42" s="286"/>
      <c r="D42" s="285"/>
      <c r="E42" s="282"/>
    </row>
    <row r="43" spans="1:5" s="198" customFormat="1" ht="14.25" customHeight="1" x14ac:dyDescent="0.2">
      <c r="A43" s="279"/>
      <c r="B43" s="283" t="str">
        <f ca="1">IFERROR(__xludf.DUMMYFUNCTION("FILTER({'Profit &amp; Loss'!F21:F38,'Profit &amp; Loss'!S21:S38},'Profit &amp; Loss'!S21:S38&gt;0)"),"Advertising")</f>
        <v>Advertising</v>
      </c>
      <c r="C43" s="284">
        <f ca="1">IFERROR(__xludf.DUMMYFUNCTION("""COMPUTED_VALUE"""),250)</f>
        <v>250</v>
      </c>
      <c r="D43" s="285"/>
      <c r="E43" s="282"/>
    </row>
    <row r="44" spans="1:5" s="198" customFormat="1" ht="14.25" customHeight="1" x14ac:dyDescent="0.2">
      <c r="A44" s="279"/>
      <c r="B44" s="283" t="str">
        <f ca="1">IFERROR(__xludf.DUMMYFUNCTION("""COMPUTED_VALUE"""),"Repairs")</f>
        <v>Repairs</v>
      </c>
      <c r="C44" s="284">
        <f ca="1">IFERROR(__xludf.DUMMYFUNCTION("""COMPUTED_VALUE"""),250)</f>
        <v>250</v>
      </c>
      <c r="D44" s="285"/>
      <c r="E44" s="282"/>
    </row>
    <row r="45" spans="1:5" s="198" customFormat="1" ht="14.25" customHeight="1" x14ac:dyDescent="0.2">
      <c r="A45" s="279"/>
      <c r="B45" s="283" t="str">
        <f ca="1">IFERROR(__xludf.DUMMYFUNCTION("""COMPUTED_VALUE"""),"Legal and Professional Expenses")</f>
        <v>Legal and Professional Expenses</v>
      </c>
      <c r="C45" s="284">
        <f ca="1">IFERROR(__xludf.DUMMYFUNCTION("""COMPUTED_VALUE"""),2500)</f>
        <v>2500</v>
      </c>
      <c r="D45" s="285"/>
      <c r="E45" s="282"/>
    </row>
    <row r="46" spans="1:5" s="198" customFormat="1" ht="14.25" customHeight="1" x14ac:dyDescent="0.2">
      <c r="A46" s="279"/>
      <c r="B46" s="283" t="str">
        <f ca="1">IFERROR(__xludf.DUMMYFUNCTION("""COMPUTED_VALUE"""),"Contractors")</f>
        <v>Contractors</v>
      </c>
      <c r="C46" s="284">
        <f ca="1">IFERROR(__xludf.DUMMYFUNCTION("""COMPUTED_VALUE"""),825)</f>
        <v>825</v>
      </c>
      <c r="D46" s="285"/>
      <c r="E46" s="282"/>
    </row>
    <row r="47" spans="1:5" s="198" customFormat="1" ht="14.25" customHeight="1" x14ac:dyDescent="0.2">
      <c r="A47" s="279"/>
      <c r="B47" s="283" t="str">
        <f ca="1">IFERROR(__xludf.DUMMYFUNCTION("""COMPUTED_VALUE"""),"Travel")</f>
        <v>Travel</v>
      </c>
      <c r="C47" s="284">
        <f ca="1">IFERROR(__xludf.DUMMYFUNCTION("""COMPUTED_VALUE"""),75.36)</f>
        <v>75.36</v>
      </c>
      <c r="D47" s="285"/>
      <c r="E47" s="282"/>
    </row>
    <row r="48" spans="1:5" s="198" customFormat="1" ht="14.25" customHeight="1" x14ac:dyDescent="0.2">
      <c r="A48" s="279"/>
      <c r="B48" s="283" t="str">
        <f ca="1">IFERROR(__xludf.DUMMYFUNCTION("""COMPUTED_VALUE"""),"Training and Education")</f>
        <v>Training and Education</v>
      </c>
      <c r="C48" s="284">
        <f ca="1">IFERROR(__xludf.DUMMYFUNCTION("""COMPUTED_VALUE"""),3000)</f>
        <v>3000</v>
      </c>
      <c r="D48" s="285"/>
      <c r="E48" s="282"/>
    </row>
    <row r="49" spans="1:5" s="198" customFormat="1" ht="14.25" customHeight="1" x14ac:dyDescent="0.2">
      <c r="A49" s="279"/>
      <c r="B49" s="283"/>
      <c r="C49" s="284"/>
      <c r="D49" s="285"/>
      <c r="E49" s="282"/>
    </row>
    <row r="50" spans="1:5" s="198" customFormat="1" ht="14.25" customHeight="1" x14ac:dyDescent="0.2">
      <c r="A50" s="279"/>
      <c r="B50" s="283"/>
      <c r="C50" s="284"/>
      <c r="D50" s="285"/>
      <c r="E50" s="282"/>
    </row>
    <row r="51" spans="1:5" s="198" customFormat="1" ht="14.25" customHeight="1" x14ac:dyDescent="0.2">
      <c r="A51" s="279"/>
      <c r="B51" s="283"/>
      <c r="C51" s="284"/>
      <c r="D51" s="285"/>
      <c r="E51" s="282"/>
    </row>
    <row r="52" spans="1:5" s="198" customFormat="1" ht="14.25" customHeight="1" x14ac:dyDescent="0.2">
      <c r="A52" s="279"/>
      <c r="B52" s="283"/>
      <c r="C52" s="284"/>
      <c r="D52" s="285"/>
      <c r="E52" s="282"/>
    </row>
    <row r="53" spans="1:5" s="198" customFormat="1" ht="14.25" customHeight="1" x14ac:dyDescent="0.2">
      <c r="A53" s="279"/>
      <c r="B53" s="283"/>
      <c r="C53" s="284"/>
      <c r="D53" s="285"/>
      <c r="E53" s="282"/>
    </row>
    <row r="54" spans="1:5" s="198" customFormat="1" ht="14.25" customHeight="1" x14ac:dyDescent="0.2">
      <c r="A54" s="279"/>
      <c r="B54" s="283"/>
      <c r="C54" s="284"/>
      <c r="D54" s="285"/>
      <c r="E54" s="282"/>
    </row>
    <row r="55" spans="1:5" s="198" customFormat="1" ht="14.25" customHeight="1" x14ac:dyDescent="0.2">
      <c r="A55" s="279"/>
      <c r="B55" s="283"/>
      <c r="C55" s="284"/>
      <c r="D55" s="285"/>
      <c r="E55" s="282"/>
    </row>
    <row r="56" spans="1:5" s="198" customFormat="1" ht="14.25" customHeight="1" x14ac:dyDescent="0.2">
      <c r="A56" s="279"/>
      <c r="B56" s="283"/>
      <c r="C56" s="284"/>
      <c r="D56" s="285"/>
      <c r="E56" s="282"/>
    </row>
    <row r="57" spans="1:5" s="198" customFormat="1" ht="14.25" customHeight="1" x14ac:dyDescent="0.2">
      <c r="A57" s="279"/>
      <c r="B57" s="283"/>
      <c r="C57" s="284"/>
      <c r="D57" s="285"/>
      <c r="E57" s="282"/>
    </row>
    <row r="58" spans="1:5" s="198" customFormat="1" ht="14.25" customHeight="1" x14ac:dyDescent="0.2">
      <c r="A58" s="279"/>
      <c r="B58" s="283"/>
      <c r="C58" s="284"/>
      <c r="D58" s="285"/>
      <c r="E58" s="282"/>
    </row>
    <row r="59" spans="1:5" s="198" customFormat="1" ht="14.25" customHeight="1" x14ac:dyDescent="0.2">
      <c r="A59" s="279"/>
      <c r="B59" s="283"/>
      <c r="C59" s="284"/>
      <c r="D59" s="285"/>
      <c r="E59" s="282"/>
    </row>
    <row r="60" spans="1:5" s="198" customFormat="1" ht="14.25" customHeight="1" x14ac:dyDescent="0.2">
      <c r="A60" s="279"/>
      <c r="B60" s="283"/>
      <c r="C60" s="284"/>
      <c r="D60" s="285"/>
      <c r="E60" s="282"/>
    </row>
    <row r="61" spans="1:5" s="198" customFormat="1" ht="14.25" customHeight="1" x14ac:dyDescent="0.2">
      <c r="A61" s="279"/>
      <c r="B61" s="283"/>
      <c r="C61" s="284"/>
      <c r="D61" s="285"/>
      <c r="E61" s="282"/>
    </row>
    <row r="62" spans="1:5" s="198" customFormat="1" ht="14.25" customHeight="1" x14ac:dyDescent="0.2">
      <c r="A62" s="279"/>
      <c r="B62" s="283"/>
      <c r="C62" s="284"/>
      <c r="D62" s="285"/>
      <c r="E62" s="282"/>
    </row>
    <row r="63" spans="1:5" s="198" customFormat="1" ht="14.25" customHeight="1" x14ac:dyDescent="0.2">
      <c r="A63" s="279"/>
      <c r="B63" s="283"/>
      <c r="C63" s="284"/>
      <c r="D63" s="285"/>
      <c r="E63" s="282"/>
    </row>
    <row r="64" spans="1:5" s="198" customFormat="1" ht="11.25" customHeight="1" x14ac:dyDescent="0.15">
      <c r="A64" s="287"/>
      <c r="B64" s="288"/>
      <c r="C64" s="289"/>
      <c r="D64" s="289"/>
      <c r="E64" s="290"/>
    </row>
    <row r="65" s="198" customFormat="1" ht="15.75" customHeight="1" x14ac:dyDescent="0.15"/>
    <row r="66" s="198" customFormat="1" ht="15.75" customHeight="1" x14ac:dyDescent="0.15"/>
    <row r="67" s="198" customFormat="1" ht="15.75" customHeight="1" x14ac:dyDescent="0.15"/>
    <row r="68" s="198" customFormat="1" ht="15.75" customHeight="1" x14ac:dyDescent="0.15"/>
    <row r="69" s="198" customFormat="1" ht="15.75" customHeight="1" x14ac:dyDescent="0.15"/>
    <row r="70" s="198" customFormat="1" ht="15.75" customHeight="1" x14ac:dyDescent="0.15"/>
    <row r="71" s="198" customFormat="1" ht="15.75" customHeight="1" x14ac:dyDescent="0.15"/>
    <row r="72" s="198" customFormat="1" ht="15.75" customHeight="1" x14ac:dyDescent="0.15"/>
    <row r="73" s="198" customFormat="1" ht="15.75" customHeight="1" x14ac:dyDescent="0.15"/>
    <row r="74" s="198" customFormat="1" ht="15.75" customHeight="1" x14ac:dyDescent="0.15"/>
    <row r="75" s="198" customFormat="1" ht="15.75" customHeight="1" x14ac:dyDescent="0.15"/>
    <row r="76" s="198" customFormat="1" ht="15.75" customHeight="1" x14ac:dyDescent="0.15"/>
    <row r="77" s="198" customFormat="1" ht="15.75" customHeight="1" x14ac:dyDescent="0.15"/>
    <row r="78" s="198" customFormat="1" ht="15.75" customHeight="1" x14ac:dyDescent="0.15"/>
    <row r="79" s="198" customFormat="1" ht="15.75" customHeight="1" x14ac:dyDescent="0.15"/>
    <row r="80" s="198" customFormat="1" ht="15.75" customHeight="1" x14ac:dyDescent="0.15"/>
    <row r="81" s="198" customFormat="1" ht="15.75" customHeight="1" x14ac:dyDescent="0.15"/>
    <row r="82" s="198" customFormat="1" ht="15.75" customHeight="1" x14ac:dyDescent="0.15"/>
    <row r="83" s="198" customFormat="1" ht="15.75" customHeight="1" x14ac:dyDescent="0.15"/>
    <row r="84" s="198" customFormat="1" ht="15.75" customHeight="1" x14ac:dyDescent="0.15"/>
    <row r="85" s="198" customFormat="1" ht="15.75" customHeight="1" x14ac:dyDescent="0.15"/>
    <row r="86" s="198" customFormat="1" ht="15.75" customHeight="1" x14ac:dyDescent="0.15"/>
    <row r="87" s="198" customFormat="1" ht="15.75" customHeight="1" x14ac:dyDescent="0.15"/>
    <row r="88" s="198" customFormat="1" ht="15.75" customHeight="1" x14ac:dyDescent="0.15"/>
    <row r="89" s="198" customFormat="1" ht="15.75" customHeight="1" x14ac:dyDescent="0.15"/>
    <row r="90" s="198" customFormat="1" ht="15.75" customHeight="1" x14ac:dyDescent="0.15"/>
    <row r="91" s="198" customFormat="1" ht="15.75" customHeight="1" x14ac:dyDescent="0.15"/>
    <row r="92" s="198" customFormat="1" ht="15.75" customHeight="1" x14ac:dyDescent="0.15"/>
    <row r="93" s="198" customFormat="1" ht="15.75" customHeight="1" x14ac:dyDescent="0.15"/>
    <row r="94" s="198" customFormat="1" ht="15.75" customHeight="1" x14ac:dyDescent="0.15"/>
    <row r="95" s="198" customFormat="1" ht="15.75" customHeight="1" x14ac:dyDescent="0.15"/>
    <row r="96" s="198" customFormat="1" ht="15.75" customHeight="1" x14ac:dyDescent="0.15"/>
    <row r="97" s="198" customFormat="1" ht="15.75" customHeight="1" x14ac:dyDescent="0.15"/>
    <row r="98" s="198" customFormat="1" ht="15.75" customHeight="1" x14ac:dyDescent="0.15"/>
    <row r="99" s="198" customFormat="1" ht="15.75" customHeight="1" x14ac:dyDescent="0.15"/>
    <row r="100" s="198" customFormat="1" ht="15.75" customHeight="1" x14ac:dyDescent="0.15"/>
    <row r="101" s="198" customFormat="1" ht="15.75" customHeight="1" x14ac:dyDescent="0.15"/>
    <row r="102" s="198" customFormat="1" ht="15.75" customHeight="1" x14ac:dyDescent="0.15"/>
    <row r="103" s="198" customFormat="1" ht="15.75" customHeight="1" x14ac:dyDescent="0.15"/>
    <row r="104" s="198" customFormat="1" ht="15.75" customHeight="1" x14ac:dyDescent="0.15"/>
    <row r="105" s="198" customFormat="1" ht="15.75" customHeight="1" x14ac:dyDescent="0.15"/>
    <row r="106" s="198" customFormat="1" ht="15.75" customHeight="1" x14ac:dyDescent="0.15"/>
    <row r="107" s="198" customFormat="1" ht="15.75" customHeight="1" x14ac:dyDescent="0.15"/>
    <row r="108" s="198" customFormat="1" ht="15.75" customHeight="1" x14ac:dyDescent="0.15"/>
    <row r="109" s="198" customFormat="1" ht="15.75" customHeight="1" x14ac:dyDescent="0.15"/>
    <row r="110" s="198" customFormat="1" ht="15.75" customHeight="1" x14ac:dyDescent="0.15"/>
    <row r="111" s="198" customFormat="1" ht="15.75" customHeight="1" x14ac:dyDescent="0.15"/>
    <row r="112" s="198" customFormat="1" ht="15.75" customHeight="1" x14ac:dyDescent="0.15"/>
    <row r="113" s="198" customFormat="1" ht="15.75" customHeight="1" x14ac:dyDescent="0.15"/>
    <row r="114" s="198" customFormat="1" ht="15.75" customHeight="1" x14ac:dyDescent="0.15"/>
    <row r="115" s="198" customFormat="1" ht="15.75" customHeight="1" x14ac:dyDescent="0.15"/>
    <row r="116" s="198" customFormat="1" ht="15.75" customHeight="1" x14ac:dyDescent="0.15"/>
    <row r="117" s="198" customFormat="1" ht="15.75" customHeight="1" x14ac:dyDescent="0.15"/>
    <row r="118" s="198" customFormat="1" ht="15.75" customHeight="1" x14ac:dyDescent="0.15"/>
    <row r="119" s="198" customFormat="1" ht="15.75" customHeight="1" x14ac:dyDescent="0.15"/>
    <row r="120" s="198" customFormat="1" ht="15.75" customHeight="1" x14ac:dyDescent="0.15"/>
    <row r="121" s="198" customFormat="1" ht="15.75" customHeight="1" x14ac:dyDescent="0.15"/>
    <row r="122" s="198" customFormat="1" ht="15.75" customHeight="1" x14ac:dyDescent="0.15"/>
    <row r="123" s="198" customFormat="1" ht="15.75" customHeight="1" x14ac:dyDescent="0.15"/>
    <row r="124" s="198" customFormat="1" ht="15.75" customHeight="1" x14ac:dyDescent="0.15"/>
    <row r="125" s="198" customFormat="1" ht="15.75" customHeight="1" x14ac:dyDescent="0.15"/>
    <row r="126" s="198" customFormat="1" ht="15.75" customHeight="1" x14ac:dyDescent="0.15"/>
    <row r="127" s="198" customFormat="1" ht="15.75" customHeight="1" x14ac:dyDescent="0.15"/>
    <row r="128" s="198" customFormat="1" ht="15.75" customHeight="1" x14ac:dyDescent="0.15"/>
    <row r="129" s="198" customFormat="1" ht="15.75" customHeight="1" x14ac:dyDescent="0.15"/>
    <row r="130" s="198" customFormat="1" ht="15.75" customHeight="1" x14ac:dyDescent="0.15"/>
    <row r="131" s="198" customFormat="1" ht="15.75" customHeight="1" x14ac:dyDescent="0.15"/>
  </sheetData>
  <sheetProtection algorithmName="SHA-512" hashValue="1kw7AX0uTtjNO11fPVGeAQMr/CAjtbAmVw7dVnjEERf5aJxhXEfuOlXmgyO7sl3Bkq4coLtOC1vOB2BRUGn7hA==" saltValue="0itES+TO4ndTesva7otl7g==" spinCount="100000" sheet="1" formatCells="0" formatRows="0" insertRows="0" deleteRows="0" sort="0" autoFilter="0" pivotTables="0"/>
  <conditionalFormatting sqref="B27:D38 B40:C40">
    <cfRule type="expression" dxfId="10" priority="1">
      <formula>ISODD(ROW())</formula>
    </cfRule>
  </conditionalFormatting>
  <conditionalFormatting sqref="B27:D38 B40:C40">
    <cfRule type="expression" dxfId="9" priority="2">
      <formula>ISEVEN(ROW())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FF"/>
    <outlinePr summaryBelow="0" summaryRight="0"/>
  </sheetPr>
  <dimension ref="A1:F1073"/>
  <sheetViews>
    <sheetView showGridLines="0" workbookViewId="0">
      <selection activeCell="D17" sqref="D17"/>
    </sheetView>
  </sheetViews>
  <sheetFormatPr baseColWidth="10" defaultColWidth="14.5" defaultRowHeight="15.75" customHeight="1" x14ac:dyDescent="0.15"/>
  <cols>
    <col min="1" max="1" width="5.1640625" customWidth="1"/>
    <col min="2" max="2" width="20.5" customWidth="1"/>
    <col min="3" max="3" width="18.6640625" customWidth="1"/>
    <col min="4" max="4" width="30.33203125" customWidth="1"/>
    <col min="5" max="5" width="17.83203125" customWidth="1"/>
    <col min="6" max="6" width="5.1640625" customWidth="1"/>
  </cols>
  <sheetData>
    <row r="1" spans="1:6" s="187" customFormat="1" ht="22.5" customHeight="1" x14ac:dyDescent="0.15">
      <c r="A1" s="154"/>
      <c r="B1" s="155"/>
      <c r="C1" s="156"/>
      <c r="D1" s="156"/>
      <c r="E1" s="157"/>
      <c r="F1" s="157"/>
    </row>
    <row r="2" spans="1:6" s="187" customFormat="1" ht="30" customHeight="1" x14ac:dyDescent="0.15">
      <c r="A2" s="158"/>
      <c r="B2" s="224" t="s">
        <v>31</v>
      </c>
      <c r="C2" s="225"/>
      <c r="D2" s="225"/>
      <c r="E2" s="225"/>
      <c r="F2" s="159"/>
    </row>
    <row r="3" spans="1:6" s="187" customFormat="1" ht="43.5" customHeight="1" x14ac:dyDescent="0.15">
      <c r="A3" s="160"/>
      <c r="B3" s="226" t="s">
        <v>32</v>
      </c>
      <c r="C3" s="225"/>
      <c r="D3" s="225"/>
      <c r="E3" s="225"/>
      <c r="F3" s="161"/>
    </row>
    <row r="4" spans="1:6" s="187" customFormat="1" ht="9.75" customHeight="1" x14ac:dyDescent="0.15">
      <c r="A4" s="154"/>
      <c r="B4" s="155"/>
      <c r="C4" s="155"/>
      <c r="D4" s="155"/>
      <c r="E4" s="162"/>
      <c r="F4" s="162"/>
    </row>
    <row r="5" spans="1:6" s="187" customFormat="1" ht="9.75" customHeight="1" x14ac:dyDescent="0.15">
      <c r="A5" s="154"/>
      <c r="B5" s="155"/>
      <c r="C5" s="155"/>
      <c r="D5" s="155"/>
      <c r="E5" s="162"/>
      <c r="F5" s="162"/>
    </row>
    <row r="6" spans="1:6" s="187" customFormat="1" ht="26.25" customHeight="1" x14ac:dyDescent="0.15">
      <c r="A6" s="163"/>
      <c r="B6" s="164" t="s">
        <v>33</v>
      </c>
      <c r="C6" s="165" t="s">
        <v>34</v>
      </c>
      <c r="D6" s="164" t="s">
        <v>35</v>
      </c>
      <c r="E6" s="166" t="s">
        <v>36</v>
      </c>
      <c r="F6" s="167"/>
    </row>
    <row r="7" spans="1:6" s="198" customFormat="1" ht="16.5" customHeight="1" x14ac:dyDescent="0.15">
      <c r="A7" s="193"/>
      <c r="B7" s="194" t="s">
        <v>17</v>
      </c>
      <c r="C7" s="195">
        <v>43895</v>
      </c>
      <c r="D7" s="194" t="s">
        <v>37</v>
      </c>
      <c r="E7" s="196">
        <v>10000</v>
      </c>
      <c r="F7" s="197"/>
    </row>
    <row r="8" spans="1:6" s="198" customFormat="1" ht="16.5" customHeight="1" x14ac:dyDescent="0.15">
      <c r="A8" s="199"/>
      <c r="B8" s="194" t="s">
        <v>124</v>
      </c>
      <c r="C8" s="195">
        <v>43897</v>
      </c>
      <c r="D8" s="200" t="s">
        <v>38</v>
      </c>
      <c r="E8" s="196">
        <v>-2000</v>
      </c>
      <c r="F8" s="201"/>
    </row>
    <row r="9" spans="1:6" s="198" customFormat="1" ht="16.5" customHeight="1" x14ac:dyDescent="0.15">
      <c r="A9" s="199"/>
      <c r="B9" s="202" t="s">
        <v>17</v>
      </c>
      <c r="C9" s="203">
        <v>43902</v>
      </c>
      <c r="D9" s="204" t="s">
        <v>39</v>
      </c>
      <c r="E9" s="205">
        <v>1500</v>
      </c>
      <c r="F9" s="201"/>
    </row>
    <row r="10" spans="1:6" s="198" customFormat="1" ht="16.5" customHeight="1" x14ac:dyDescent="0.15">
      <c r="A10" s="199"/>
      <c r="B10" s="194" t="s">
        <v>116</v>
      </c>
      <c r="C10" s="195">
        <v>43905</v>
      </c>
      <c r="D10" s="200" t="s">
        <v>40</v>
      </c>
      <c r="E10" s="196">
        <v>-500</v>
      </c>
      <c r="F10" s="197"/>
    </row>
    <row r="11" spans="1:6" s="198" customFormat="1" ht="16.5" customHeight="1" x14ac:dyDescent="0.15">
      <c r="A11" s="199"/>
      <c r="B11" s="202" t="s">
        <v>41</v>
      </c>
      <c r="C11" s="203">
        <v>43915</v>
      </c>
      <c r="D11" s="204" t="s">
        <v>42</v>
      </c>
      <c r="E11" s="205">
        <v>-250</v>
      </c>
      <c r="F11" s="201"/>
    </row>
    <row r="12" spans="1:6" s="198" customFormat="1" ht="16.5" customHeight="1" x14ac:dyDescent="0.15">
      <c r="A12" s="199"/>
      <c r="B12" s="202" t="s">
        <v>126</v>
      </c>
      <c r="C12" s="203">
        <v>43918</v>
      </c>
      <c r="D12" s="204" t="s">
        <v>43</v>
      </c>
      <c r="E12" s="205">
        <v>-3000</v>
      </c>
      <c r="F12" s="197"/>
    </row>
    <row r="13" spans="1:6" s="198" customFormat="1" ht="16.5" customHeight="1" x14ac:dyDescent="0.15">
      <c r="A13" s="199"/>
      <c r="B13" s="202" t="s">
        <v>141</v>
      </c>
      <c r="C13" s="203">
        <v>43926</v>
      </c>
      <c r="D13" s="204" t="s">
        <v>44</v>
      </c>
      <c r="E13" s="205">
        <v>-75.36</v>
      </c>
      <c r="F13" s="197"/>
    </row>
    <row r="14" spans="1:6" s="198" customFormat="1" ht="16.5" customHeight="1" x14ac:dyDescent="0.15">
      <c r="A14" s="199"/>
      <c r="B14" s="202" t="s">
        <v>17</v>
      </c>
      <c r="C14" s="203">
        <v>43928</v>
      </c>
      <c r="D14" s="204" t="s">
        <v>45</v>
      </c>
      <c r="E14" s="205">
        <v>2562</v>
      </c>
      <c r="F14" s="201"/>
    </row>
    <row r="15" spans="1:6" s="198" customFormat="1" ht="16.5" customHeight="1" x14ac:dyDescent="0.15">
      <c r="A15" s="199"/>
      <c r="B15" s="202" t="s">
        <v>138</v>
      </c>
      <c r="C15" s="203">
        <v>43928</v>
      </c>
      <c r="D15" s="204" t="s">
        <v>46</v>
      </c>
      <c r="E15" s="205">
        <v>-250</v>
      </c>
      <c r="F15" s="201"/>
    </row>
    <row r="16" spans="1:6" s="198" customFormat="1" ht="16.5" customHeight="1" x14ac:dyDescent="0.15">
      <c r="A16" s="199"/>
      <c r="B16" s="202" t="s">
        <v>139</v>
      </c>
      <c r="C16" s="203">
        <v>43941</v>
      </c>
      <c r="D16" s="204" t="s">
        <v>47</v>
      </c>
      <c r="E16" s="205">
        <v>-825</v>
      </c>
      <c r="F16" s="201"/>
    </row>
    <row r="17" spans="1:6" s="198" customFormat="1" ht="16.5" customHeight="1" x14ac:dyDescent="0.15">
      <c r="A17" s="199"/>
      <c r="B17" s="202" t="s">
        <v>17</v>
      </c>
      <c r="C17" s="203">
        <v>43982</v>
      </c>
      <c r="D17" s="204" t="s">
        <v>158</v>
      </c>
      <c r="E17" s="205">
        <v>-5000</v>
      </c>
      <c r="F17" s="201"/>
    </row>
    <row r="18" spans="1:6" s="198" customFormat="1" ht="16.5" customHeight="1" x14ac:dyDescent="0.15">
      <c r="A18" s="199"/>
      <c r="B18" s="202"/>
      <c r="C18" s="203"/>
      <c r="D18" s="204"/>
      <c r="E18" s="205"/>
      <c r="F18" s="201"/>
    </row>
    <row r="19" spans="1:6" s="198" customFormat="1" ht="16.5" customHeight="1" x14ac:dyDescent="0.15">
      <c r="A19" s="199"/>
      <c r="B19" s="202"/>
      <c r="C19" s="203"/>
      <c r="D19" s="204"/>
      <c r="E19" s="205"/>
      <c r="F19" s="201"/>
    </row>
    <row r="20" spans="1:6" s="198" customFormat="1" ht="16.5" customHeight="1" x14ac:dyDescent="0.15">
      <c r="A20" s="199"/>
      <c r="B20" s="202"/>
      <c r="C20" s="203"/>
      <c r="D20" s="204"/>
      <c r="E20" s="205"/>
      <c r="F20" s="201"/>
    </row>
    <row r="21" spans="1:6" s="198" customFormat="1" ht="16.5" customHeight="1" x14ac:dyDescent="0.15">
      <c r="A21" s="199"/>
      <c r="B21" s="202"/>
      <c r="C21" s="203"/>
      <c r="D21" s="204"/>
      <c r="E21" s="205"/>
      <c r="F21" s="201"/>
    </row>
    <row r="22" spans="1:6" s="198" customFormat="1" ht="16.5" customHeight="1" x14ac:dyDescent="0.15">
      <c r="A22" s="199"/>
      <c r="B22" s="202"/>
      <c r="C22" s="203"/>
      <c r="D22" s="204"/>
      <c r="E22" s="205"/>
      <c r="F22" s="201"/>
    </row>
    <row r="23" spans="1:6" s="198" customFormat="1" ht="16.5" customHeight="1" x14ac:dyDescent="0.15">
      <c r="A23" s="199"/>
      <c r="B23" s="202"/>
      <c r="C23" s="203"/>
      <c r="D23" s="204"/>
      <c r="E23" s="205"/>
      <c r="F23" s="201"/>
    </row>
    <row r="24" spans="1:6" s="198" customFormat="1" ht="16.5" customHeight="1" x14ac:dyDescent="0.15">
      <c r="A24" s="199"/>
      <c r="B24" s="202"/>
      <c r="C24" s="203"/>
      <c r="D24" s="204"/>
      <c r="E24" s="205"/>
      <c r="F24" s="201"/>
    </row>
    <row r="25" spans="1:6" s="198" customFormat="1" ht="16.5" customHeight="1" x14ac:dyDescent="0.15">
      <c r="A25" s="199"/>
      <c r="B25" s="202"/>
      <c r="C25" s="203"/>
      <c r="D25" s="204"/>
      <c r="E25" s="205"/>
      <c r="F25" s="201"/>
    </row>
    <row r="26" spans="1:6" s="198" customFormat="1" ht="16.5" customHeight="1" x14ac:dyDescent="0.15">
      <c r="A26" s="199"/>
      <c r="B26" s="202"/>
      <c r="C26" s="203"/>
      <c r="D26" s="204"/>
      <c r="E26" s="205"/>
      <c r="F26" s="201"/>
    </row>
    <row r="27" spans="1:6" s="198" customFormat="1" ht="16.5" customHeight="1" x14ac:dyDescent="0.15">
      <c r="A27" s="199"/>
      <c r="B27" s="202"/>
      <c r="C27" s="203"/>
      <c r="D27" s="204"/>
      <c r="E27" s="205"/>
      <c r="F27" s="201"/>
    </row>
    <row r="28" spans="1:6" s="198" customFormat="1" ht="16.5" customHeight="1" x14ac:dyDescent="0.15">
      <c r="A28" s="199"/>
      <c r="B28" s="202"/>
      <c r="C28" s="203"/>
      <c r="D28" s="204"/>
      <c r="E28" s="205"/>
      <c r="F28" s="201"/>
    </row>
    <row r="29" spans="1:6" s="198" customFormat="1" ht="16.5" customHeight="1" x14ac:dyDescent="0.15">
      <c r="A29" s="199"/>
      <c r="B29" s="202"/>
      <c r="C29" s="203"/>
      <c r="D29" s="204"/>
      <c r="E29" s="205"/>
      <c r="F29" s="201"/>
    </row>
    <row r="30" spans="1:6" s="198" customFormat="1" ht="16.5" customHeight="1" x14ac:dyDescent="0.15">
      <c r="A30" s="199"/>
      <c r="B30" s="202"/>
      <c r="C30" s="203"/>
      <c r="D30" s="204"/>
      <c r="E30" s="205"/>
      <c r="F30" s="201"/>
    </row>
    <row r="31" spans="1:6" s="198" customFormat="1" ht="16.5" customHeight="1" x14ac:dyDescent="0.15">
      <c r="A31" s="199"/>
      <c r="B31" s="202"/>
      <c r="C31" s="203"/>
      <c r="D31" s="204"/>
      <c r="E31" s="205"/>
      <c r="F31" s="201"/>
    </row>
    <row r="32" spans="1:6" s="198" customFormat="1" ht="16.5" customHeight="1" x14ac:dyDescent="0.15">
      <c r="A32" s="199"/>
      <c r="B32" s="202"/>
      <c r="C32" s="203"/>
      <c r="D32" s="204"/>
      <c r="E32" s="205"/>
      <c r="F32" s="201"/>
    </row>
    <row r="33" spans="1:6" s="198" customFormat="1" ht="16.5" customHeight="1" x14ac:dyDescent="0.15">
      <c r="A33" s="199"/>
      <c r="B33" s="202"/>
      <c r="C33" s="203"/>
      <c r="D33" s="204"/>
      <c r="E33" s="205"/>
      <c r="F33" s="201"/>
    </row>
    <row r="34" spans="1:6" s="198" customFormat="1" ht="16.5" customHeight="1" x14ac:dyDescent="0.15">
      <c r="A34" s="199"/>
      <c r="B34" s="202"/>
      <c r="C34" s="203"/>
      <c r="D34" s="204"/>
      <c r="E34" s="205"/>
      <c r="F34" s="201"/>
    </row>
    <row r="35" spans="1:6" s="198" customFormat="1" ht="16.5" customHeight="1" x14ac:dyDescent="0.15">
      <c r="A35" s="199"/>
      <c r="B35" s="202"/>
      <c r="C35" s="203"/>
      <c r="D35" s="204"/>
      <c r="E35" s="205"/>
      <c r="F35" s="201"/>
    </row>
    <row r="36" spans="1:6" s="198" customFormat="1" ht="16.5" customHeight="1" x14ac:dyDescent="0.15">
      <c r="A36" s="199"/>
      <c r="B36" s="202"/>
      <c r="C36" s="203"/>
      <c r="D36" s="204"/>
      <c r="E36" s="205"/>
      <c r="F36" s="201"/>
    </row>
    <row r="37" spans="1:6" s="198" customFormat="1" ht="16.5" customHeight="1" x14ac:dyDescent="0.15">
      <c r="A37" s="199"/>
      <c r="B37" s="202"/>
      <c r="C37" s="203"/>
      <c r="D37" s="204"/>
      <c r="E37" s="205"/>
      <c r="F37" s="201"/>
    </row>
    <row r="38" spans="1:6" s="198" customFormat="1" ht="16.5" customHeight="1" x14ac:dyDescent="0.15">
      <c r="A38" s="199"/>
      <c r="B38" s="202"/>
      <c r="C38" s="203"/>
      <c r="D38" s="204"/>
      <c r="E38" s="205"/>
      <c r="F38" s="201"/>
    </row>
    <row r="39" spans="1:6" s="198" customFormat="1" ht="16.5" customHeight="1" x14ac:dyDescent="0.15">
      <c r="A39" s="199"/>
      <c r="B39" s="202"/>
      <c r="C39" s="203"/>
      <c r="D39" s="204"/>
      <c r="E39" s="205"/>
      <c r="F39" s="201"/>
    </row>
    <row r="40" spans="1:6" s="198" customFormat="1" ht="16.5" customHeight="1" x14ac:dyDescent="0.15">
      <c r="A40" s="199"/>
      <c r="B40" s="202"/>
      <c r="C40" s="203"/>
      <c r="D40" s="204"/>
      <c r="E40" s="205"/>
      <c r="F40" s="201"/>
    </row>
    <row r="41" spans="1:6" s="198" customFormat="1" ht="16.5" customHeight="1" x14ac:dyDescent="0.15">
      <c r="A41" s="199"/>
      <c r="B41" s="202"/>
      <c r="C41" s="203"/>
      <c r="D41" s="204"/>
      <c r="E41" s="205"/>
      <c r="F41" s="201"/>
    </row>
    <row r="42" spans="1:6" s="198" customFormat="1" ht="16.5" customHeight="1" x14ac:dyDescent="0.15">
      <c r="A42" s="199"/>
      <c r="B42" s="202"/>
      <c r="C42" s="203"/>
      <c r="D42" s="204"/>
      <c r="E42" s="205"/>
      <c r="F42" s="201"/>
    </row>
    <row r="43" spans="1:6" s="198" customFormat="1" ht="16.5" customHeight="1" x14ac:dyDescent="0.15">
      <c r="A43" s="199"/>
      <c r="B43" s="202"/>
      <c r="C43" s="203"/>
      <c r="D43" s="204"/>
      <c r="E43" s="205"/>
      <c r="F43" s="201"/>
    </row>
    <row r="44" spans="1:6" s="198" customFormat="1" ht="16.5" customHeight="1" x14ac:dyDescent="0.15">
      <c r="A44" s="199"/>
      <c r="B44" s="202"/>
      <c r="C44" s="203"/>
      <c r="D44" s="204"/>
      <c r="E44" s="205"/>
      <c r="F44" s="201"/>
    </row>
    <row r="45" spans="1:6" s="198" customFormat="1" ht="16.5" customHeight="1" x14ac:dyDescent="0.15">
      <c r="A45" s="199"/>
      <c r="B45" s="202"/>
      <c r="C45" s="203"/>
      <c r="D45" s="204"/>
      <c r="E45" s="205"/>
      <c r="F45" s="201"/>
    </row>
    <row r="46" spans="1:6" s="198" customFormat="1" ht="16.5" customHeight="1" x14ac:dyDescent="0.15">
      <c r="A46" s="199"/>
      <c r="B46" s="202"/>
      <c r="C46" s="203"/>
      <c r="D46" s="204"/>
      <c r="E46" s="205"/>
      <c r="F46" s="201"/>
    </row>
    <row r="47" spans="1:6" s="198" customFormat="1" ht="16.5" customHeight="1" x14ac:dyDescent="0.15">
      <c r="A47" s="199"/>
      <c r="B47" s="202"/>
      <c r="C47" s="203"/>
      <c r="D47" s="204"/>
      <c r="E47" s="205"/>
      <c r="F47" s="201"/>
    </row>
    <row r="48" spans="1:6" s="198" customFormat="1" ht="16.5" customHeight="1" x14ac:dyDescent="0.15">
      <c r="A48" s="199"/>
      <c r="B48" s="202"/>
      <c r="C48" s="203"/>
      <c r="D48" s="204"/>
      <c r="E48" s="205"/>
      <c r="F48" s="201"/>
    </row>
    <row r="49" spans="1:6" s="198" customFormat="1" ht="16.5" customHeight="1" x14ac:dyDescent="0.15">
      <c r="A49" s="199"/>
      <c r="B49" s="202"/>
      <c r="C49" s="203"/>
      <c r="D49" s="204"/>
      <c r="E49" s="205"/>
      <c r="F49" s="201"/>
    </row>
    <row r="50" spans="1:6" s="198" customFormat="1" ht="16.5" customHeight="1" x14ac:dyDescent="0.15">
      <c r="A50" s="199"/>
      <c r="B50" s="202"/>
      <c r="C50" s="203"/>
      <c r="D50" s="204"/>
      <c r="E50" s="205"/>
      <c r="F50" s="201"/>
    </row>
    <row r="51" spans="1:6" s="198" customFormat="1" ht="16.5" customHeight="1" x14ac:dyDescent="0.15">
      <c r="A51" s="199"/>
      <c r="B51" s="202"/>
      <c r="C51" s="203"/>
      <c r="D51" s="204"/>
      <c r="E51" s="205"/>
      <c r="F51" s="201"/>
    </row>
    <row r="52" spans="1:6" s="198" customFormat="1" ht="16.5" customHeight="1" x14ac:dyDescent="0.15">
      <c r="A52" s="199"/>
      <c r="B52" s="202"/>
      <c r="C52" s="203"/>
      <c r="D52" s="204"/>
      <c r="E52" s="205"/>
      <c r="F52" s="201"/>
    </row>
    <row r="53" spans="1:6" s="198" customFormat="1" ht="16.5" customHeight="1" x14ac:dyDescent="0.15">
      <c r="A53" s="199"/>
      <c r="B53" s="202"/>
      <c r="C53" s="203"/>
      <c r="D53" s="204"/>
      <c r="E53" s="205"/>
      <c r="F53" s="201"/>
    </row>
    <row r="54" spans="1:6" s="198" customFormat="1" ht="16.5" customHeight="1" x14ac:dyDescent="0.15">
      <c r="A54" s="199"/>
      <c r="B54" s="202"/>
      <c r="C54" s="203"/>
      <c r="D54" s="204"/>
      <c r="E54" s="205"/>
      <c r="F54" s="201"/>
    </row>
    <row r="55" spans="1:6" s="198" customFormat="1" ht="16.5" customHeight="1" x14ac:dyDescent="0.15">
      <c r="A55" s="199"/>
      <c r="B55" s="202"/>
      <c r="C55" s="203"/>
      <c r="D55" s="204"/>
      <c r="E55" s="205"/>
      <c r="F55" s="201"/>
    </row>
    <row r="56" spans="1:6" s="198" customFormat="1" ht="16.5" customHeight="1" x14ac:dyDescent="0.15">
      <c r="A56" s="199"/>
      <c r="B56" s="202"/>
      <c r="C56" s="203"/>
      <c r="D56" s="204"/>
      <c r="E56" s="205"/>
      <c r="F56" s="201"/>
    </row>
    <row r="57" spans="1:6" s="198" customFormat="1" ht="16.5" customHeight="1" x14ac:dyDescent="0.15">
      <c r="A57" s="199"/>
      <c r="B57" s="202"/>
      <c r="C57" s="203"/>
      <c r="D57" s="204"/>
      <c r="E57" s="205"/>
      <c r="F57" s="201"/>
    </row>
    <row r="58" spans="1:6" s="198" customFormat="1" ht="16.5" customHeight="1" x14ac:dyDescent="0.15">
      <c r="A58" s="199"/>
      <c r="B58" s="202"/>
      <c r="C58" s="203"/>
      <c r="D58" s="204"/>
      <c r="E58" s="205"/>
      <c r="F58" s="201"/>
    </row>
    <row r="59" spans="1:6" s="198" customFormat="1" ht="16.5" customHeight="1" x14ac:dyDescent="0.15">
      <c r="A59" s="199"/>
      <c r="B59" s="202"/>
      <c r="C59" s="203"/>
      <c r="D59" s="204"/>
      <c r="E59" s="205"/>
      <c r="F59" s="201"/>
    </row>
    <row r="60" spans="1:6" s="198" customFormat="1" ht="16.5" customHeight="1" x14ac:dyDescent="0.15">
      <c r="A60" s="199"/>
      <c r="B60" s="202"/>
      <c r="C60" s="203"/>
      <c r="D60" s="204"/>
      <c r="E60" s="205"/>
      <c r="F60" s="201"/>
    </row>
    <row r="61" spans="1:6" s="198" customFormat="1" ht="16.5" customHeight="1" x14ac:dyDescent="0.15">
      <c r="A61" s="199"/>
      <c r="B61" s="202"/>
      <c r="C61" s="203"/>
      <c r="D61" s="204"/>
      <c r="E61" s="205"/>
      <c r="F61" s="201"/>
    </row>
    <row r="62" spans="1:6" s="198" customFormat="1" ht="16.5" customHeight="1" x14ac:dyDescent="0.15">
      <c r="A62" s="199"/>
      <c r="B62" s="202"/>
      <c r="C62" s="203"/>
      <c r="D62" s="204"/>
      <c r="E62" s="205"/>
      <c r="F62" s="201"/>
    </row>
    <row r="63" spans="1:6" s="198" customFormat="1" ht="16.5" customHeight="1" x14ac:dyDescent="0.15">
      <c r="A63" s="199"/>
      <c r="B63" s="202"/>
      <c r="C63" s="203"/>
      <c r="D63" s="204"/>
      <c r="E63" s="205"/>
      <c r="F63" s="201"/>
    </row>
    <row r="64" spans="1:6" s="198" customFormat="1" ht="16.5" customHeight="1" x14ac:dyDescent="0.15">
      <c r="A64" s="199"/>
      <c r="B64" s="202"/>
      <c r="C64" s="203"/>
      <c r="D64" s="204"/>
      <c r="E64" s="205"/>
      <c r="F64" s="201"/>
    </row>
    <row r="65" spans="1:6" s="198" customFormat="1" ht="16.5" customHeight="1" x14ac:dyDescent="0.15">
      <c r="A65" s="199"/>
      <c r="B65" s="202"/>
      <c r="C65" s="203"/>
      <c r="D65" s="204"/>
      <c r="E65" s="205"/>
      <c r="F65" s="201"/>
    </row>
    <row r="66" spans="1:6" s="198" customFormat="1" ht="16.5" customHeight="1" x14ac:dyDescent="0.15">
      <c r="A66" s="199"/>
      <c r="B66" s="202"/>
      <c r="C66" s="203"/>
      <c r="D66" s="204"/>
      <c r="E66" s="205"/>
      <c r="F66" s="201"/>
    </row>
    <row r="67" spans="1:6" s="198" customFormat="1" ht="16.5" customHeight="1" x14ac:dyDescent="0.15">
      <c r="A67" s="199"/>
      <c r="B67" s="202"/>
      <c r="C67" s="203"/>
      <c r="D67" s="204"/>
      <c r="E67" s="205"/>
      <c r="F67" s="201"/>
    </row>
    <row r="68" spans="1:6" s="198" customFormat="1" ht="16.5" customHeight="1" x14ac:dyDescent="0.15">
      <c r="A68" s="199"/>
      <c r="B68" s="202"/>
      <c r="C68" s="203"/>
      <c r="D68" s="204"/>
      <c r="E68" s="205"/>
      <c r="F68" s="201"/>
    </row>
    <row r="69" spans="1:6" s="198" customFormat="1" ht="16.5" customHeight="1" x14ac:dyDescent="0.15">
      <c r="A69" s="199"/>
      <c r="B69" s="202"/>
      <c r="C69" s="203"/>
      <c r="D69" s="204"/>
      <c r="E69" s="205"/>
      <c r="F69" s="201"/>
    </row>
    <row r="70" spans="1:6" s="198" customFormat="1" ht="16.5" customHeight="1" x14ac:dyDescent="0.15">
      <c r="A70" s="199"/>
      <c r="B70" s="202"/>
      <c r="C70" s="203"/>
      <c r="D70" s="204"/>
      <c r="E70" s="205"/>
      <c r="F70" s="201"/>
    </row>
    <row r="71" spans="1:6" s="198" customFormat="1" ht="16.5" customHeight="1" x14ac:dyDescent="0.15">
      <c r="A71" s="199"/>
      <c r="B71" s="202"/>
      <c r="C71" s="203"/>
      <c r="D71" s="204"/>
      <c r="E71" s="205"/>
      <c r="F71" s="201"/>
    </row>
    <row r="72" spans="1:6" s="198" customFormat="1" ht="16.5" customHeight="1" x14ac:dyDescent="0.15">
      <c r="A72" s="199"/>
      <c r="B72" s="202"/>
      <c r="C72" s="203"/>
      <c r="D72" s="204"/>
      <c r="E72" s="205"/>
      <c r="F72" s="201"/>
    </row>
    <row r="73" spans="1:6" s="198" customFormat="1" ht="16.5" customHeight="1" x14ac:dyDescent="0.15">
      <c r="A73" s="199"/>
      <c r="B73" s="202"/>
      <c r="C73" s="203"/>
      <c r="D73" s="204"/>
      <c r="E73" s="205"/>
      <c r="F73" s="201"/>
    </row>
    <row r="74" spans="1:6" s="198" customFormat="1" ht="16.5" customHeight="1" x14ac:dyDescent="0.15">
      <c r="A74" s="199"/>
      <c r="B74" s="202"/>
      <c r="C74" s="203"/>
      <c r="D74" s="204"/>
      <c r="E74" s="205"/>
      <c r="F74" s="201"/>
    </row>
    <row r="75" spans="1:6" s="198" customFormat="1" ht="16.5" customHeight="1" x14ac:dyDescent="0.15">
      <c r="A75" s="199"/>
      <c r="B75" s="202"/>
      <c r="C75" s="203"/>
      <c r="D75" s="204"/>
      <c r="E75" s="205"/>
      <c r="F75" s="201"/>
    </row>
    <row r="76" spans="1:6" s="198" customFormat="1" ht="16.5" customHeight="1" x14ac:dyDescent="0.15">
      <c r="A76" s="199"/>
      <c r="B76" s="202"/>
      <c r="C76" s="203"/>
      <c r="D76" s="204"/>
      <c r="E76" s="205"/>
      <c r="F76" s="201"/>
    </row>
    <row r="77" spans="1:6" s="198" customFormat="1" ht="16.5" customHeight="1" x14ac:dyDescent="0.15">
      <c r="A77" s="199"/>
      <c r="B77" s="202"/>
      <c r="C77" s="203"/>
      <c r="D77" s="204"/>
      <c r="E77" s="205"/>
      <c r="F77" s="201"/>
    </row>
    <row r="78" spans="1:6" s="198" customFormat="1" ht="16.5" customHeight="1" x14ac:dyDescent="0.15">
      <c r="A78" s="199"/>
      <c r="B78" s="202"/>
      <c r="C78" s="203"/>
      <c r="D78" s="204"/>
      <c r="E78" s="205"/>
      <c r="F78" s="201"/>
    </row>
    <row r="79" spans="1:6" s="198" customFormat="1" ht="16.5" customHeight="1" x14ac:dyDescent="0.15">
      <c r="A79" s="199"/>
      <c r="B79" s="202"/>
      <c r="C79" s="203"/>
      <c r="D79" s="204"/>
      <c r="E79" s="205"/>
      <c r="F79" s="201"/>
    </row>
    <row r="80" spans="1:6" s="198" customFormat="1" ht="16.5" customHeight="1" x14ac:dyDescent="0.15">
      <c r="A80" s="199"/>
      <c r="B80" s="202"/>
      <c r="C80" s="203"/>
      <c r="D80" s="204"/>
      <c r="E80" s="205"/>
      <c r="F80" s="201"/>
    </row>
    <row r="81" spans="1:6" s="198" customFormat="1" ht="16.5" customHeight="1" x14ac:dyDescent="0.15">
      <c r="A81" s="199"/>
      <c r="B81" s="202"/>
      <c r="C81" s="203"/>
      <c r="D81" s="204"/>
      <c r="E81" s="205"/>
      <c r="F81" s="201"/>
    </row>
    <row r="82" spans="1:6" s="198" customFormat="1" ht="16.5" customHeight="1" x14ac:dyDescent="0.15">
      <c r="A82" s="199"/>
      <c r="B82" s="202"/>
      <c r="C82" s="203"/>
      <c r="D82" s="204"/>
      <c r="E82" s="205"/>
      <c r="F82" s="201"/>
    </row>
    <row r="83" spans="1:6" s="198" customFormat="1" ht="16.5" customHeight="1" x14ac:dyDescent="0.15">
      <c r="A83" s="199"/>
      <c r="B83" s="202"/>
      <c r="C83" s="203"/>
      <c r="D83" s="204"/>
      <c r="E83" s="205"/>
      <c r="F83" s="201"/>
    </row>
    <row r="84" spans="1:6" s="198" customFormat="1" ht="16.5" customHeight="1" x14ac:dyDescent="0.15">
      <c r="A84" s="199"/>
      <c r="B84" s="202"/>
      <c r="C84" s="203"/>
      <c r="D84" s="204"/>
      <c r="E84" s="205"/>
      <c r="F84" s="201"/>
    </row>
    <row r="85" spans="1:6" s="198" customFormat="1" ht="16.5" customHeight="1" x14ac:dyDescent="0.15">
      <c r="A85" s="199"/>
      <c r="B85" s="202"/>
      <c r="C85" s="203"/>
      <c r="D85" s="204"/>
      <c r="E85" s="205"/>
      <c r="F85" s="201"/>
    </row>
    <row r="86" spans="1:6" s="198" customFormat="1" ht="16.5" customHeight="1" x14ac:dyDescent="0.15">
      <c r="A86" s="199"/>
      <c r="B86" s="202"/>
      <c r="C86" s="203"/>
      <c r="D86" s="204"/>
      <c r="E86" s="205"/>
      <c r="F86" s="201"/>
    </row>
    <row r="87" spans="1:6" s="198" customFormat="1" ht="16.5" customHeight="1" x14ac:dyDescent="0.15">
      <c r="A87" s="199"/>
      <c r="B87" s="202"/>
      <c r="C87" s="203"/>
      <c r="D87" s="204"/>
      <c r="E87" s="205"/>
      <c r="F87" s="201"/>
    </row>
    <row r="88" spans="1:6" s="198" customFormat="1" ht="16.5" customHeight="1" x14ac:dyDescent="0.15">
      <c r="A88" s="199"/>
      <c r="B88" s="202"/>
      <c r="C88" s="203"/>
      <c r="D88" s="204"/>
      <c r="E88" s="205"/>
      <c r="F88" s="201"/>
    </row>
    <row r="89" spans="1:6" s="198" customFormat="1" ht="16.5" customHeight="1" x14ac:dyDescent="0.15">
      <c r="A89" s="199"/>
      <c r="B89" s="202"/>
      <c r="C89" s="203"/>
      <c r="D89" s="204"/>
      <c r="E89" s="205"/>
      <c r="F89" s="201"/>
    </row>
    <row r="90" spans="1:6" s="198" customFormat="1" ht="16.5" customHeight="1" x14ac:dyDescent="0.15">
      <c r="A90" s="199"/>
      <c r="B90" s="202"/>
      <c r="C90" s="203"/>
      <c r="D90" s="204"/>
      <c r="E90" s="205"/>
      <c r="F90" s="201"/>
    </row>
    <row r="91" spans="1:6" s="198" customFormat="1" ht="16.5" customHeight="1" x14ac:dyDescent="0.15">
      <c r="A91" s="199"/>
      <c r="B91" s="202"/>
      <c r="C91" s="203"/>
      <c r="D91" s="204"/>
      <c r="E91" s="205"/>
      <c r="F91" s="201"/>
    </row>
    <row r="92" spans="1:6" s="198" customFormat="1" ht="16.5" customHeight="1" x14ac:dyDescent="0.15">
      <c r="A92" s="199"/>
      <c r="B92" s="202"/>
      <c r="C92" s="203"/>
      <c r="D92" s="204"/>
      <c r="E92" s="205"/>
      <c r="F92" s="201"/>
    </row>
    <row r="93" spans="1:6" s="198" customFormat="1" ht="16.5" customHeight="1" x14ac:dyDescent="0.15">
      <c r="A93" s="199"/>
      <c r="B93" s="202"/>
      <c r="C93" s="203"/>
      <c r="D93" s="204"/>
      <c r="E93" s="205"/>
      <c r="F93" s="201"/>
    </row>
    <row r="94" spans="1:6" s="198" customFormat="1" ht="16.5" customHeight="1" x14ac:dyDescent="0.15">
      <c r="A94" s="199"/>
      <c r="B94" s="202"/>
      <c r="C94" s="203"/>
      <c r="D94" s="204"/>
      <c r="E94" s="205"/>
      <c r="F94" s="201"/>
    </row>
    <row r="95" spans="1:6" s="198" customFormat="1" ht="16.5" customHeight="1" x14ac:dyDescent="0.15">
      <c r="A95" s="199"/>
      <c r="B95" s="202"/>
      <c r="C95" s="203"/>
      <c r="D95" s="204"/>
      <c r="E95" s="205"/>
      <c r="F95" s="201"/>
    </row>
    <row r="96" spans="1:6" s="198" customFormat="1" ht="16.5" customHeight="1" x14ac:dyDescent="0.15">
      <c r="A96" s="199"/>
      <c r="B96" s="202"/>
      <c r="C96" s="203"/>
      <c r="D96" s="204"/>
      <c r="E96" s="205"/>
      <c r="F96" s="201"/>
    </row>
    <row r="97" spans="1:6" s="198" customFormat="1" ht="16.5" customHeight="1" x14ac:dyDescent="0.15">
      <c r="A97" s="199"/>
      <c r="B97" s="202"/>
      <c r="C97" s="203"/>
      <c r="D97" s="204"/>
      <c r="E97" s="205"/>
      <c r="F97" s="201"/>
    </row>
    <row r="98" spans="1:6" s="198" customFormat="1" ht="16.5" customHeight="1" x14ac:dyDescent="0.15">
      <c r="A98" s="199"/>
      <c r="B98" s="202"/>
      <c r="C98" s="203"/>
      <c r="D98" s="204"/>
      <c r="E98" s="205"/>
      <c r="F98" s="201"/>
    </row>
    <row r="99" spans="1:6" s="198" customFormat="1" ht="16.5" customHeight="1" x14ac:dyDescent="0.15">
      <c r="A99" s="199"/>
      <c r="B99" s="202"/>
      <c r="C99" s="203"/>
      <c r="D99" s="204"/>
      <c r="E99" s="205"/>
      <c r="F99" s="201"/>
    </row>
    <row r="100" spans="1:6" s="198" customFormat="1" ht="16.5" customHeight="1" x14ac:dyDescent="0.15">
      <c r="A100" s="199"/>
      <c r="B100" s="202"/>
      <c r="C100" s="203"/>
      <c r="D100" s="204"/>
      <c r="E100" s="205"/>
      <c r="F100" s="201"/>
    </row>
    <row r="101" spans="1:6" s="198" customFormat="1" ht="16.5" customHeight="1" x14ac:dyDescent="0.15">
      <c r="A101" s="199"/>
      <c r="B101" s="202"/>
      <c r="C101" s="203"/>
      <c r="D101" s="204"/>
      <c r="E101" s="205"/>
      <c r="F101" s="201"/>
    </row>
    <row r="102" spans="1:6" s="198" customFormat="1" ht="16.5" customHeight="1" x14ac:dyDescent="0.15">
      <c r="A102" s="199"/>
      <c r="B102" s="202"/>
      <c r="C102" s="203"/>
      <c r="D102" s="204"/>
      <c r="E102" s="205"/>
      <c r="F102" s="201"/>
    </row>
    <row r="103" spans="1:6" s="198" customFormat="1" ht="16.5" customHeight="1" x14ac:dyDescent="0.15">
      <c r="A103" s="199"/>
      <c r="B103" s="202"/>
      <c r="C103" s="203"/>
      <c r="D103" s="204"/>
      <c r="E103" s="205"/>
      <c r="F103" s="201"/>
    </row>
    <row r="104" spans="1:6" s="198" customFormat="1" ht="16.5" customHeight="1" x14ac:dyDescent="0.15">
      <c r="A104" s="199"/>
      <c r="B104" s="202"/>
      <c r="C104" s="203"/>
      <c r="D104" s="204"/>
      <c r="E104" s="205"/>
      <c r="F104" s="201"/>
    </row>
    <row r="105" spans="1:6" s="198" customFormat="1" ht="16.5" customHeight="1" x14ac:dyDescent="0.15">
      <c r="A105" s="199"/>
      <c r="B105" s="202"/>
      <c r="C105" s="203"/>
      <c r="D105" s="204"/>
      <c r="E105" s="205"/>
      <c r="F105" s="201"/>
    </row>
    <row r="106" spans="1:6" s="198" customFormat="1" ht="16.5" customHeight="1" x14ac:dyDescent="0.15">
      <c r="A106" s="199"/>
      <c r="B106" s="202"/>
      <c r="C106" s="203"/>
      <c r="D106" s="204"/>
      <c r="E106" s="205"/>
      <c r="F106" s="201"/>
    </row>
    <row r="107" spans="1:6" s="198" customFormat="1" ht="16.5" customHeight="1" x14ac:dyDescent="0.15">
      <c r="A107" s="199"/>
      <c r="B107" s="202"/>
      <c r="C107" s="203"/>
      <c r="D107" s="204"/>
      <c r="E107" s="205"/>
      <c r="F107" s="201"/>
    </row>
    <row r="108" spans="1:6" s="198" customFormat="1" ht="16.5" customHeight="1" x14ac:dyDescent="0.15">
      <c r="A108" s="199"/>
      <c r="B108" s="202"/>
      <c r="C108" s="203"/>
      <c r="D108" s="204"/>
      <c r="E108" s="205"/>
      <c r="F108" s="201"/>
    </row>
    <row r="109" spans="1:6" s="198" customFormat="1" ht="16.5" customHeight="1" x14ac:dyDescent="0.15">
      <c r="A109" s="199"/>
      <c r="B109" s="202"/>
      <c r="C109" s="203"/>
      <c r="D109" s="204"/>
      <c r="E109" s="205"/>
      <c r="F109" s="201"/>
    </row>
    <row r="110" spans="1:6" s="198" customFormat="1" ht="16.5" customHeight="1" x14ac:dyDescent="0.15">
      <c r="A110" s="199"/>
      <c r="B110" s="202"/>
      <c r="C110" s="203"/>
      <c r="D110" s="204"/>
      <c r="E110" s="205"/>
      <c r="F110" s="201"/>
    </row>
    <row r="111" spans="1:6" s="198" customFormat="1" ht="16.5" customHeight="1" x14ac:dyDescent="0.15">
      <c r="A111" s="199"/>
      <c r="B111" s="202"/>
      <c r="C111" s="203"/>
      <c r="D111" s="204"/>
      <c r="E111" s="205"/>
      <c r="F111" s="201"/>
    </row>
    <row r="112" spans="1:6" s="198" customFormat="1" ht="16.5" customHeight="1" x14ac:dyDescent="0.15">
      <c r="A112" s="199"/>
      <c r="B112" s="202"/>
      <c r="C112" s="203"/>
      <c r="D112" s="204"/>
      <c r="E112" s="205"/>
      <c r="F112" s="201"/>
    </row>
    <row r="113" spans="1:6" s="198" customFormat="1" ht="16.5" customHeight="1" x14ac:dyDescent="0.15">
      <c r="A113" s="199"/>
      <c r="B113" s="202"/>
      <c r="C113" s="203"/>
      <c r="D113" s="204"/>
      <c r="E113" s="205"/>
      <c r="F113" s="201"/>
    </row>
    <row r="114" spans="1:6" s="198" customFormat="1" ht="16.5" customHeight="1" x14ac:dyDescent="0.15">
      <c r="A114" s="199"/>
      <c r="B114" s="202"/>
      <c r="C114" s="203"/>
      <c r="D114" s="204"/>
      <c r="E114" s="205"/>
      <c r="F114" s="201"/>
    </row>
    <row r="115" spans="1:6" s="198" customFormat="1" ht="16.5" customHeight="1" x14ac:dyDescent="0.15">
      <c r="A115" s="199"/>
      <c r="B115" s="202"/>
      <c r="C115" s="203"/>
      <c r="D115" s="204"/>
      <c r="E115" s="205"/>
      <c r="F115" s="201"/>
    </row>
    <row r="116" spans="1:6" s="198" customFormat="1" ht="16.5" customHeight="1" x14ac:dyDescent="0.15">
      <c r="A116" s="199"/>
      <c r="B116" s="202"/>
      <c r="C116" s="203"/>
      <c r="D116" s="204"/>
      <c r="E116" s="205"/>
      <c r="F116" s="201"/>
    </row>
    <row r="117" spans="1:6" s="198" customFormat="1" ht="16.5" customHeight="1" x14ac:dyDescent="0.15">
      <c r="A117" s="199"/>
      <c r="B117" s="202"/>
      <c r="C117" s="203"/>
      <c r="D117" s="204"/>
      <c r="E117" s="205"/>
      <c r="F117" s="201"/>
    </row>
    <row r="118" spans="1:6" s="198" customFormat="1" ht="16.5" customHeight="1" x14ac:dyDescent="0.15">
      <c r="A118" s="199"/>
      <c r="B118" s="202"/>
      <c r="C118" s="203"/>
      <c r="D118" s="204"/>
      <c r="E118" s="205"/>
      <c r="F118" s="201"/>
    </row>
    <row r="119" spans="1:6" s="198" customFormat="1" ht="16.5" customHeight="1" x14ac:dyDescent="0.15">
      <c r="A119" s="199"/>
      <c r="B119" s="202"/>
      <c r="C119" s="203"/>
      <c r="D119" s="204"/>
      <c r="E119" s="205"/>
      <c r="F119" s="201"/>
    </row>
    <row r="120" spans="1:6" s="198" customFormat="1" ht="16.5" customHeight="1" x14ac:dyDescent="0.15">
      <c r="A120" s="199"/>
      <c r="B120" s="202"/>
      <c r="C120" s="203"/>
      <c r="D120" s="204"/>
      <c r="E120" s="205"/>
      <c r="F120" s="201"/>
    </row>
    <row r="121" spans="1:6" s="198" customFormat="1" ht="16.5" customHeight="1" x14ac:dyDescent="0.15">
      <c r="A121" s="199"/>
      <c r="B121" s="202"/>
      <c r="C121" s="203"/>
      <c r="D121" s="204"/>
      <c r="E121" s="205"/>
      <c r="F121" s="201"/>
    </row>
    <row r="122" spans="1:6" s="198" customFormat="1" ht="16.5" customHeight="1" x14ac:dyDescent="0.15">
      <c r="A122" s="199"/>
      <c r="B122" s="202"/>
      <c r="C122" s="203"/>
      <c r="D122" s="204"/>
      <c r="E122" s="205"/>
      <c r="F122" s="201"/>
    </row>
    <row r="123" spans="1:6" s="198" customFormat="1" ht="16.5" customHeight="1" x14ac:dyDescent="0.15">
      <c r="A123" s="199"/>
      <c r="B123" s="202"/>
      <c r="C123" s="203"/>
      <c r="D123" s="204"/>
      <c r="E123" s="205"/>
      <c r="F123" s="201"/>
    </row>
    <row r="124" spans="1:6" s="198" customFormat="1" ht="16.5" customHeight="1" x14ac:dyDescent="0.15">
      <c r="A124" s="199"/>
      <c r="B124" s="202"/>
      <c r="C124" s="203"/>
      <c r="D124" s="204"/>
      <c r="E124" s="205"/>
      <c r="F124" s="201"/>
    </row>
    <row r="125" spans="1:6" s="198" customFormat="1" ht="16.5" customHeight="1" x14ac:dyDescent="0.15">
      <c r="A125" s="199"/>
      <c r="B125" s="202"/>
      <c r="C125" s="203"/>
      <c r="D125" s="204"/>
      <c r="E125" s="205"/>
      <c r="F125" s="201"/>
    </row>
    <row r="126" spans="1:6" s="198" customFormat="1" ht="16.5" customHeight="1" x14ac:dyDescent="0.15">
      <c r="A126" s="199"/>
      <c r="B126" s="202"/>
      <c r="C126" s="203"/>
      <c r="D126" s="204"/>
      <c r="E126" s="205"/>
      <c r="F126" s="201"/>
    </row>
    <row r="127" spans="1:6" s="198" customFormat="1" ht="16.5" customHeight="1" x14ac:dyDescent="0.15">
      <c r="A127" s="199"/>
      <c r="B127" s="202"/>
      <c r="C127" s="203"/>
      <c r="D127" s="204"/>
      <c r="E127" s="205"/>
      <c r="F127" s="201"/>
    </row>
    <row r="128" spans="1:6" s="198" customFormat="1" ht="16.5" customHeight="1" x14ac:dyDescent="0.15">
      <c r="A128" s="199"/>
      <c r="B128" s="202"/>
      <c r="C128" s="203"/>
      <c r="D128" s="204"/>
      <c r="E128" s="205"/>
      <c r="F128" s="201"/>
    </row>
    <row r="129" spans="1:6" s="198" customFormat="1" ht="16.5" customHeight="1" x14ac:dyDescent="0.15">
      <c r="A129" s="199"/>
      <c r="B129" s="202"/>
      <c r="C129" s="203"/>
      <c r="D129" s="204"/>
      <c r="E129" s="205"/>
      <c r="F129" s="201"/>
    </row>
    <row r="130" spans="1:6" s="198" customFormat="1" ht="16.5" customHeight="1" x14ac:dyDescent="0.15">
      <c r="A130" s="199"/>
      <c r="B130" s="202"/>
      <c r="C130" s="203"/>
      <c r="D130" s="204"/>
      <c r="E130" s="205"/>
      <c r="F130" s="201"/>
    </row>
    <row r="131" spans="1:6" s="198" customFormat="1" ht="16.5" customHeight="1" x14ac:dyDescent="0.15">
      <c r="A131" s="199"/>
      <c r="B131" s="202"/>
      <c r="C131" s="203"/>
      <c r="D131" s="204"/>
      <c r="E131" s="205"/>
      <c r="F131" s="201"/>
    </row>
    <row r="132" spans="1:6" s="198" customFormat="1" ht="16.5" customHeight="1" x14ac:dyDescent="0.15">
      <c r="A132" s="199"/>
      <c r="B132" s="202"/>
      <c r="C132" s="203"/>
      <c r="D132" s="204"/>
      <c r="E132" s="205"/>
      <c r="F132" s="201"/>
    </row>
    <row r="133" spans="1:6" s="198" customFormat="1" ht="16.5" customHeight="1" x14ac:dyDescent="0.15">
      <c r="A133" s="199"/>
      <c r="B133" s="202"/>
      <c r="C133" s="203"/>
      <c r="D133" s="204"/>
      <c r="E133" s="205"/>
      <c r="F133" s="201"/>
    </row>
    <row r="134" spans="1:6" s="198" customFormat="1" ht="16.5" customHeight="1" x14ac:dyDescent="0.15">
      <c r="A134" s="199"/>
      <c r="B134" s="202"/>
      <c r="C134" s="203"/>
      <c r="D134" s="204"/>
      <c r="E134" s="205"/>
      <c r="F134" s="201"/>
    </row>
    <row r="135" spans="1:6" s="198" customFormat="1" ht="16.5" customHeight="1" x14ac:dyDescent="0.15">
      <c r="A135" s="199"/>
      <c r="B135" s="202"/>
      <c r="C135" s="203"/>
      <c r="D135" s="204"/>
      <c r="E135" s="205"/>
      <c r="F135" s="201"/>
    </row>
    <row r="136" spans="1:6" s="198" customFormat="1" ht="16.5" customHeight="1" x14ac:dyDescent="0.15">
      <c r="A136" s="199"/>
      <c r="B136" s="202"/>
      <c r="C136" s="203"/>
      <c r="D136" s="204"/>
      <c r="E136" s="205"/>
      <c r="F136" s="201"/>
    </row>
    <row r="137" spans="1:6" s="198" customFormat="1" ht="16.5" customHeight="1" x14ac:dyDescent="0.15">
      <c r="A137" s="199"/>
      <c r="B137" s="202"/>
      <c r="C137" s="203"/>
      <c r="D137" s="204"/>
      <c r="E137" s="205"/>
      <c r="F137" s="201"/>
    </row>
    <row r="138" spans="1:6" s="198" customFormat="1" ht="16.5" customHeight="1" x14ac:dyDescent="0.15">
      <c r="A138" s="199"/>
      <c r="B138" s="202"/>
      <c r="C138" s="203"/>
      <c r="D138" s="204"/>
      <c r="E138" s="205"/>
      <c r="F138" s="201"/>
    </row>
    <row r="139" spans="1:6" s="198" customFormat="1" ht="16.5" customHeight="1" x14ac:dyDescent="0.15">
      <c r="A139" s="199"/>
      <c r="B139" s="202"/>
      <c r="C139" s="203"/>
      <c r="D139" s="204"/>
      <c r="E139" s="205"/>
      <c r="F139" s="201"/>
    </row>
    <row r="140" spans="1:6" s="198" customFormat="1" ht="16.5" customHeight="1" x14ac:dyDescent="0.15">
      <c r="A140" s="199"/>
      <c r="B140" s="202"/>
      <c r="C140" s="203"/>
      <c r="D140" s="204"/>
      <c r="E140" s="205"/>
      <c r="F140" s="201"/>
    </row>
    <row r="141" spans="1:6" s="198" customFormat="1" ht="16.5" customHeight="1" x14ac:dyDescent="0.15">
      <c r="A141" s="199"/>
      <c r="B141" s="202"/>
      <c r="C141" s="203"/>
      <c r="D141" s="204"/>
      <c r="E141" s="205"/>
      <c r="F141" s="201"/>
    </row>
    <row r="142" spans="1:6" s="198" customFormat="1" ht="16.5" customHeight="1" x14ac:dyDescent="0.15">
      <c r="A142" s="199"/>
      <c r="B142" s="202"/>
      <c r="C142" s="203"/>
      <c r="D142" s="204"/>
      <c r="E142" s="205"/>
      <c r="F142" s="201"/>
    </row>
    <row r="143" spans="1:6" s="198" customFormat="1" ht="16.5" customHeight="1" x14ac:dyDescent="0.15">
      <c r="A143" s="199"/>
      <c r="B143" s="202"/>
      <c r="C143" s="203"/>
      <c r="D143" s="204"/>
      <c r="E143" s="205"/>
      <c r="F143" s="201"/>
    </row>
    <row r="144" spans="1:6" s="198" customFormat="1" ht="16.5" customHeight="1" x14ac:dyDescent="0.15">
      <c r="A144" s="199"/>
      <c r="B144" s="202"/>
      <c r="C144" s="203"/>
      <c r="D144" s="204"/>
      <c r="E144" s="205"/>
      <c r="F144" s="201"/>
    </row>
    <row r="145" spans="1:6" s="198" customFormat="1" ht="16.5" customHeight="1" x14ac:dyDescent="0.15">
      <c r="A145" s="199"/>
      <c r="B145" s="202"/>
      <c r="C145" s="203"/>
      <c r="D145" s="204"/>
      <c r="E145" s="205"/>
      <c r="F145" s="201"/>
    </row>
    <row r="146" spans="1:6" s="198" customFormat="1" ht="16.5" customHeight="1" x14ac:dyDescent="0.15">
      <c r="A146" s="199"/>
      <c r="B146" s="202"/>
      <c r="C146" s="203"/>
      <c r="D146" s="204"/>
      <c r="E146" s="205"/>
      <c r="F146" s="201"/>
    </row>
    <row r="147" spans="1:6" s="198" customFormat="1" ht="16.5" customHeight="1" x14ac:dyDescent="0.15">
      <c r="A147" s="199"/>
      <c r="B147" s="202"/>
      <c r="C147" s="203"/>
      <c r="D147" s="204"/>
      <c r="E147" s="205"/>
      <c r="F147" s="201"/>
    </row>
    <row r="148" spans="1:6" s="198" customFormat="1" ht="16.5" customHeight="1" x14ac:dyDescent="0.15">
      <c r="A148" s="199"/>
      <c r="B148" s="202"/>
      <c r="C148" s="203"/>
      <c r="D148" s="204"/>
      <c r="E148" s="205"/>
      <c r="F148" s="201"/>
    </row>
    <row r="149" spans="1:6" s="198" customFormat="1" ht="16.5" customHeight="1" x14ac:dyDescent="0.15">
      <c r="A149" s="199"/>
      <c r="B149" s="202"/>
      <c r="C149" s="203"/>
      <c r="D149" s="204"/>
      <c r="E149" s="205"/>
      <c r="F149" s="201"/>
    </row>
    <row r="150" spans="1:6" s="198" customFormat="1" ht="16.5" customHeight="1" x14ac:dyDescent="0.15">
      <c r="A150" s="199"/>
      <c r="B150" s="202"/>
      <c r="C150" s="203"/>
      <c r="D150" s="204"/>
      <c r="E150" s="205"/>
      <c r="F150" s="201"/>
    </row>
    <row r="151" spans="1:6" s="198" customFormat="1" ht="16.5" customHeight="1" x14ac:dyDescent="0.15">
      <c r="A151" s="199"/>
      <c r="B151" s="202"/>
      <c r="C151" s="203"/>
      <c r="D151" s="204"/>
      <c r="E151" s="205"/>
      <c r="F151" s="201"/>
    </row>
    <row r="152" spans="1:6" s="198" customFormat="1" ht="16.5" customHeight="1" x14ac:dyDescent="0.15">
      <c r="A152" s="199"/>
      <c r="B152" s="202"/>
      <c r="C152" s="203"/>
      <c r="D152" s="204"/>
      <c r="E152" s="205"/>
      <c r="F152" s="201"/>
    </row>
    <row r="153" spans="1:6" s="198" customFormat="1" ht="16.5" customHeight="1" x14ac:dyDescent="0.15">
      <c r="A153" s="199"/>
      <c r="B153" s="202"/>
      <c r="C153" s="203"/>
      <c r="D153" s="204"/>
      <c r="E153" s="205"/>
      <c r="F153" s="201"/>
    </row>
    <row r="154" spans="1:6" s="198" customFormat="1" ht="16.5" customHeight="1" x14ac:dyDescent="0.15">
      <c r="A154" s="199"/>
      <c r="B154" s="202"/>
      <c r="C154" s="203"/>
      <c r="D154" s="204"/>
      <c r="E154" s="205"/>
      <c r="F154" s="201"/>
    </row>
    <row r="155" spans="1:6" s="198" customFormat="1" ht="16.5" customHeight="1" x14ac:dyDescent="0.15">
      <c r="A155" s="199"/>
      <c r="B155" s="202"/>
      <c r="C155" s="203"/>
      <c r="D155" s="204"/>
      <c r="E155" s="205"/>
      <c r="F155" s="201"/>
    </row>
    <row r="156" spans="1:6" s="198" customFormat="1" ht="16.5" customHeight="1" x14ac:dyDescent="0.15">
      <c r="A156" s="199"/>
      <c r="B156" s="202"/>
      <c r="C156" s="203"/>
      <c r="D156" s="204"/>
      <c r="E156" s="205"/>
      <c r="F156" s="201"/>
    </row>
    <row r="157" spans="1:6" s="198" customFormat="1" ht="16.5" customHeight="1" x14ac:dyDescent="0.15">
      <c r="A157" s="199"/>
      <c r="B157" s="202"/>
      <c r="C157" s="203"/>
      <c r="D157" s="204"/>
      <c r="E157" s="205"/>
      <c r="F157" s="201"/>
    </row>
    <row r="158" spans="1:6" s="198" customFormat="1" ht="16.5" customHeight="1" x14ac:dyDescent="0.15">
      <c r="A158" s="199"/>
      <c r="B158" s="202"/>
      <c r="C158" s="203"/>
      <c r="D158" s="204"/>
      <c r="E158" s="205"/>
      <c r="F158" s="201"/>
    </row>
    <row r="159" spans="1:6" s="198" customFormat="1" ht="16.5" customHeight="1" x14ac:dyDescent="0.15">
      <c r="A159" s="199"/>
      <c r="B159" s="202"/>
      <c r="C159" s="203"/>
      <c r="D159" s="204"/>
      <c r="E159" s="205"/>
      <c r="F159" s="201"/>
    </row>
    <row r="160" spans="1:6" s="198" customFormat="1" ht="16.5" customHeight="1" x14ac:dyDescent="0.15">
      <c r="A160" s="199"/>
      <c r="B160" s="202"/>
      <c r="C160" s="203"/>
      <c r="D160" s="204"/>
      <c r="E160" s="205"/>
      <c r="F160" s="201"/>
    </row>
    <row r="161" spans="1:6" s="198" customFormat="1" ht="16.5" customHeight="1" x14ac:dyDescent="0.15">
      <c r="A161" s="199"/>
      <c r="B161" s="202"/>
      <c r="C161" s="203"/>
      <c r="D161" s="204"/>
      <c r="E161" s="205"/>
      <c r="F161" s="201"/>
    </row>
    <row r="162" spans="1:6" s="198" customFormat="1" ht="16.5" customHeight="1" x14ac:dyDescent="0.15">
      <c r="A162" s="199"/>
      <c r="B162" s="202"/>
      <c r="C162" s="203"/>
      <c r="D162" s="204"/>
      <c r="E162" s="205"/>
      <c r="F162" s="201"/>
    </row>
    <row r="163" spans="1:6" s="198" customFormat="1" ht="16.5" customHeight="1" x14ac:dyDescent="0.15">
      <c r="A163" s="199"/>
      <c r="B163" s="202"/>
      <c r="C163" s="203"/>
      <c r="D163" s="204"/>
      <c r="E163" s="205"/>
      <c r="F163" s="201"/>
    </row>
    <row r="164" spans="1:6" s="198" customFormat="1" ht="16.5" customHeight="1" x14ac:dyDescent="0.15">
      <c r="A164" s="199"/>
      <c r="B164" s="202"/>
      <c r="C164" s="203"/>
      <c r="D164" s="204"/>
      <c r="E164" s="205"/>
      <c r="F164" s="201"/>
    </row>
    <row r="165" spans="1:6" s="198" customFormat="1" ht="16.5" customHeight="1" x14ac:dyDescent="0.15">
      <c r="A165" s="199"/>
      <c r="B165" s="202"/>
      <c r="C165" s="203"/>
      <c r="D165" s="204"/>
      <c r="E165" s="205"/>
      <c r="F165" s="201"/>
    </row>
    <row r="166" spans="1:6" s="198" customFormat="1" ht="16.5" customHeight="1" x14ac:dyDescent="0.15">
      <c r="A166" s="199"/>
      <c r="B166" s="202"/>
      <c r="C166" s="203"/>
      <c r="D166" s="204"/>
      <c r="E166" s="205"/>
      <c r="F166" s="201"/>
    </row>
    <row r="167" spans="1:6" s="198" customFormat="1" ht="16.5" customHeight="1" x14ac:dyDescent="0.15">
      <c r="A167" s="199"/>
      <c r="B167" s="202"/>
      <c r="C167" s="203"/>
      <c r="D167" s="204"/>
      <c r="E167" s="205"/>
      <c r="F167" s="201"/>
    </row>
    <row r="168" spans="1:6" s="198" customFormat="1" ht="16.5" customHeight="1" x14ac:dyDescent="0.15">
      <c r="A168" s="199"/>
      <c r="B168" s="202"/>
      <c r="C168" s="203"/>
      <c r="D168" s="204"/>
      <c r="E168" s="205"/>
      <c r="F168" s="201"/>
    </row>
    <row r="169" spans="1:6" s="198" customFormat="1" ht="16.5" customHeight="1" x14ac:dyDescent="0.15">
      <c r="A169" s="199"/>
      <c r="B169" s="202"/>
      <c r="C169" s="203"/>
      <c r="D169" s="204"/>
      <c r="E169" s="205"/>
      <c r="F169" s="201"/>
    </row>
    <row r="170" spans="1:6" s="198" customFormat="1" ht="16.5" customHeight="1" x14ac:dyDescent="0.15">
      <c r="A170" s="199"/>
      <c r="B170" s="202"/>
      <c r="C170" s="203"/>
      <c r="D170" s="204"/>
      <c r="E170" s="205"/>
      <c r="F170" s="201"/>
    </row>
    <row r="171" spans="1:6" s="198" customFormat="1" ht="16.5" customHeight="1" x14ac:dyDescent="0.15">
      <c r="A171" s="199"/>
      <c r="B171" s="202"/>
      <c r="C171" s="203"/>
      <c r="D171" s="204"/>
      <c r="E171" s="205"/>
      <c r="F171" s="201"/>
    </row>
    <row r="172" spans="1:6" s="198" customFormat="1" ht="16.5" customHeight="1" x14ac:dyDescent="0.15">
      <c r="A172" s="199"/>
      <c r="B172" s="202"/>
      <c r="C172" s="203"/>
      <c r="D172" s="204"/>
      <c r="E172" s="205"/>
      <c r="F172" s="201"/>
    </row>
    <row r="173" spans="1:6" s="198" customFormat="1" ht="16.5" customHeight="1" x14ac:dyDescent="0.15">
      <c r="A173" s="199"/>
      <c r="B173" s="202"/>
      <c r="C173" s="203"/>
      <c r="D173" s="204"/>
      <c r="E173" s="205"/>
      <c r="F173" s="201"/>
    </row>
    <row r="174" spans="1:6" s="198" customFormat="1" ht="16.5" customHeight="1" x14ac:dyDescent="0.15">
      <c r="A174" s="199"/>
      <c r="B174" s="202"/>
      <c r="C174" s="203"/>
      <c r="D174" s="204"/>
      <c r="E174" s="205"/>
      <c r="F174" s="201"/>
    </row>
    <row r="175" spans="1:6" s="198" customFormat="1" ht="16.5" customHeight="1" x14ac:dyDescent="0.15">
      <c r="A175" s="199"/>
      <c r="B175" s="202"/>
      <c r="C175" s="203"/>
      <c r="D175" s="204"/>
      <c r="E175" s="205"/>
      <c r="F175" s="201"/>
    </row>
    <row r="176" spans="1:6" s="198" customFormat="1" ht="16.5" customHeight="1" x14ac:dyDescent="0.15">
      <c r="A176" s="199"/>
      <c r="B176" s="202"/>
      <c r="C176" s="203"/>
      <c r="D176" s="204"/>
      <c r="E176" s="205"/>
      <c r="F176" s="201"/>
    </row>
    <row r="177" spans="1:6" s="198" customFormat="1" ht="16.5" customHeight="1" x14ac:dyDescent="0.15">
      <c r="A177" s="199"/>
      <c r="B177" s="202"/>
      <c r="C177" s="203"/>
      <c r="D177" s="204"/>
      <c r="E177" s="205"/>
      <c r="F177" s="201"/>
    </row>
    <row r="178" spans="1:6" s="198" customFormat="1" ht="16.5" customHeight="1" x14ac:dyDescent="0.15">
      <c r="A178" s="199"/>
      <c r="B178" s="202"/>
      <c r="C178" s="203"/>
      <c r="D178" s="204"/>
      <c r="E178" s="205"/>
      <c r="F178" s="201"/>
    </row>
    <row r="179" spans="1:6" s="198" customFormat="1" ht="16.5" customHeight="1" x14ac:dyDescent="0.15">
      <c r="A179" s="199"/>
      <c r="B179" s="202"/>
      <c r="C179" s="203"/>
      <c r="D179" s="204"/>
      <c r="E179" s="205"/>
      <c r="F179" s="201"/>
    </row>
    <row r="180" spans="1:6" s="198" customFormat="1" ht="16.5" customHeight="1" x14ac:dyDescent="0.15">
      <c r="A180" s="199"/>
      <c r="B180" s="202"/>
      <c r="C180" s="203"/>
      <c r="D180" s="204"/>
      <c r="E180" s="205"/>
      <c r="F180" s="201"/>
    </row>
    <row r="181" spans="1:6" s="198" customFormat="1" ht="16.5" customHeight="1" x14ac:dyDescent="0.15">
      <c r="A181" s="199"/>
      <c r="B181" s="202"/>
      <c r="C181" s="203"/>
      <c r="D181" s="204"/>
      <c r="E181" s="205"/>
      <c r="F181" s="201"/>
    </row>
    <row r="182" spans="1:6" s="198" customFormat="1" ht="16.5" customHeight="1" x14ac:dyDescent="0.15">
      <c r="A182" s="199"/>
      <c r="B182" s="202"/>
      <c r="C182" s="203"/>
      <c r="D182" s="204"/>
      <c r="E182" s="205"/>
      <c r="F182" s="201"/>
    </row>
    <row r="183" spans="1:6" s="198" customFormat="1" ht="16.5" customHeight="1" x14ac:dyDescent="0.15">
      <c r="A183" s="199"/>
      <c r="B183" s="202"/>
      <c r="C183" s="203"/>
      <c r="D183" s="204"/>
      <c r="E183" s="205"/>
      <c r="F183" s="201"/>
    </row>
    <row r="184" spans="1:6" s="198" customFormat="1" ht="16.5" customHeight="1" x14ac:dyDescent="0.15">
      <c r="A184" s="199"/>
      <c r="B184" s="202"/>
      <c r="C184" s="203"/>
      <c r="D184" s="204"/>
      <c r="E184" s="205"/>
      <c r="F184" s="201"/>
    </row>
    <row r="185" spans="1:6" s="198" customFormat="1" ht="16.5" customHeight="1" x14ac:dyDescent="0.15">
      <c r="A185" s="199"/>
      <c r="B185" s="202"/>
      <c r="C185" s="203"/>
      <c r="D185" s="204"/>
      <c r="E185" s="205"/>
      <c r="F185" s="201"/>
    </row>
    <row r="186" spans="1:6" s="198" customFormat="1" ht="16.5" customHeight="1" x14ac:dyDescent="0.15">
      <c r="A186" s="199"/>
      <c r="B186" s="202"/>
      <c r="C186" s="203"/>
      <c r="D186" s="204"/>
      <c r="E186" s="205"/>
      <c r="F186" s="201"/>
    </row>
    <row r="187" spans="1:6" s="198" customFormat="1" ht="16.5" customHeight="1" x14ac:dyDescent="0.15">
      <c r="A187" s="199"/>
      <c r="B187" s="202"/>
      <c r="C187" s="203"/>
      <c r="D187" s="204"/>
      <c r="E187" s="205"/>
      <c r="F187" s="201"/>
    </row>
    <row r="188" spans="1:6" s="198" customFormat="1" ht="16.5" customHeight="1" x14ac:dyDescent="0.15">
      <c r="A188" s="199"/>
      <c r="B188" s="202"/>
      <c r="C188" s="203"/>
      <c r="D188" s="204"/>
      <c r="E188" s="205"/>
      <c r="F188" s="201"/>
    </row>
    <row r="189" spans="1:6" s="198" customFormat="1" ht="16.5" customHeight="1" x14ac:dyDescent="0.15">
      <c r="A189" s="199"/>
      <c r="B189" s="202"/>
      <c r="C189" s="203"/>
      <c r="D189" s="204"/>
      <c r="E189" s="205"/>
      <c r="F189" s="201"/>
    </row>
    <row r="190" spans="1:6" s="198" customFormat="1" ht="16.5" customHeight="1" x14ac:dyDescent="0.15">
      <c r="A190" s="199"/>
      <c r="B190" s="202"/>
      <c r="C190" s="203"/>
      <c r="D190" s="204"/>
      <c r="E190" s="205"/>
      <c r="F190" s="201"/>
    </row>
    <row r="191" spans="1:6" s="198" customFormat="1" ht="16.5" customHeight="1" x14ac:dyDescent="0.15">
      <c r="A191" s="199"/>
      <c r="B191" s="202"/>
      <c r="C191" s="203"/>
      <c r="D191" s="204"/>
      <c r="E191" s="205"/>
      <c r="F191" s="201"/>
    </row>
    <row r="192" spans="1:6" s="198" customFormat="1" ht="16.5" customHeight="1" x14ac:dyDescent="0.15">
      <c r="A192" s="199"/>
      <c r="B192" s="202"/>
      <c r="C192" s="203"/>
      <c r="D192" s="204"/>
      <c r="E192" s="205"/>
      <c r="F192" s="201"/>
    </row>
    <row r="193" spans="1:6" s="198" customFormat="1" ht="16.5" customHeight="1" x14ac:dyDescent="0.15">
      <c r="A193" s="199"/>
      <c r="B193" s="202"/>
      <c r="C193" s="203"/>
      <c r="D193" s="204"/>
      <c r="E193" s="205"/>
      <c r="F193" s="201"/>
    </row>
    <row r="194" spans="1:6" s="198" customFormat="1" ht="16.5" customHeight="1" x14ac:dyDescent="0.15">
      <c r="A194" s="199"/>
      <c r="B194" s="202"/>
      <c r="C194" s="203"/>
      <c r="D194" s="204"/>
      <c r="E194" s="205"/>
      <c r="F194" s="201"/>
    </row>
    <row r="195" spans="1:6" s="198" customFormat="1" ht="16.5" customHeight="1" x14ac:dyDescent="0.15">
      <c r="A195" s="199"/>
      <c r="B195" s="202"/>
      <c r="C195" s="203"/>
      <c r="D195" s="204"/>
      <c r="E195" s="205"/>
      <c r="F195" s="201"/>
    </row>
    <row r="196" spans="1:6" s="198" customFormat="1" ht="16.5" customHeight="1" x14ac:dyDescent="0.15">
      <c r="A196" s="199"/>
      <c r="B196" s="202"/>
      <c r="C196" s="203"/>
      <c r="D196" s="204"/>
      <c r="E196" s="205"/>
      <c r="F196" s="201"/>
    </row>
    <row r="197" spans="1:6" s="198" customFormat="1" ht="16.5" customHeight="1" x14ac:dyDescent="0.15">
      <c r="A197" s="199"/>
      <c r="B197" s="202"/>
      <c r="C197" s="203"/>
      <c r="D197" s="204"/>
      <c r="E197" s="205"/>
      <c r="F197" s="201"/>
    </row>
    <row r="198" spans="1:6" s="198" customFormat="1" ht="16.5" customHeight="1" x14ac:dyDescent="0.15">
      <c r="A198" s="199"/>
      <c r="B198" s="202"/>
      <c r="C198" s="203"/>
      <c r="D198" s="204"/>
      <c r="E198" s="205"/>
      <c r="F198" s="201"/>
    </row>
    <row r="199" spans="1:6" s="198" customFormat="1" ht="16.5" customHeight="1" x14ac:dyDescent="0.15">
      <c r="A199" s="199"/>
      <c r="B199" s="202"/>
      <c r="C199" s="203"/>
      <c r="D199" s="204"/>
      <c r="E199" s="205"/>
      <c r="F199" s="201"/>
    </row>
    <row r="200" spans="1:6" s="198" customFormat="1" ht="16.5" customHeight="1" x14ac:dyDescent="0.15">
      <c r="A200" s="199"/>
      <c r="B200" s="202"/>
      <c r="C200" s="203"/>
      <c r="D200" s="204"/>
      <c r="E200" s="205"/>
      <c r="F200" s="201"/>
    </row>
    <row r="201" spans="1:6" s="198" customFormat="1" ht="16.5" customHeight="1" x14ac:dyDescent="0.15">
      <c r="A201" s="199"/>
      <c r="B201" s="202"/>
      <c r="C201" s="203"/>
      <c r="D201" s="204"/>
      <c r="E201" s="205"/>
      <c r="F201" s="201"/>
    </row>
    <row r="202" spans="1:6" s="198" customFormat="1" ht="16.5" customHeight="1" x14ac:dyDescent="0.15">
      <c r="A202" s="199"/>
      <c r="B202" s="202"/>
      <c r="C202" s="203"/>
      <c r="D202" s="204"/>
      <c r="E202" s="205"/>
      <c r="F202" s="201"/>
    </row>
    <row r="203" spans="1:6" s="198" customFormat="1" ht="16.5" customHeight="1" x14ac:dyDescent="0.15">
      <c r="A203" s="199"/>
      <c r="B203" s="202"/>
      <c r="C203" s="203"/>
      <c r="D203" s="204"/>
      <c r="E203" s="205"/>
      <c r="F203" s="201"/>
    </row>
    <row r="204" spans="1:6" s="198" customFormat="1" ht="16.5" customHeight="1" x14ac:dyDescent="0.15">
      <c r="A204" s="199"/>
      <c r="B204" s="202"/>
      <c r="C204" s="203"/>
      <c r="D204" s="204"/>
      <c r="E204" s="205"/>
      <c r="F204" s="201"/>
    </row>
    <row r="205" spans="1:6" s="198" customFormat="1" ht="16.5" customHeight="1" x14ac:dyDescent="0.15">
      <c r="A205" s="199"/>
      <c r="B205" s="202"/>
      <c r="C205" s="203"/>
      <c r="D205" s="204"/>
      <c r="E205" s="205"/>
      <c r="F205" s="201"/>
    </row>
    <row r="206" spans="1:6" s="198" customFormat="1" ht="16.5" customHeight="1" x14ac:dyDescent="0.15">
      <c r="A206" s="199"/>
      <c r="B206" s="202"/>
      <c r="C206" s="203"/>
      <c r="D206" s="204"/>
      <c r="E206" s="205"/>
      <c r="F206" s="201"/>
    </row>
    <row r="207" spans="1:6" s="198" customFormat="1" ht="16.5" customHeight="1" x14ac:dyDescent="0.15">
      <c r="A207" s="199"/>
      <c r="B207" s="202"/>
      <c r="C207" s="203"/>
      <c r="D207" s="204"/>
      <c r="E207" s="205"/>
      <c r="F207" s="201"/>
    </row>
    <row r="208" spans="1:6" s="198" customFormat="1" ht="16.5" customHeight="1" x14ac:dyDescent="0.15">
      <c r="A208" s="199"/>
      <c r="B208" s="202"/>
      <c r="C208" s="203"/>
      <c r="D208" s="204"/>
      <c r="E208" s="205"/>
      <c r="F208" s="201"/>
    </row>
    <row r="209" spans="1:6" s="198" customFormat="1" ht="16.5" customHeight="1" x14ac:dyDescent="0.15">
      <c r="A209" s="199"/>
      <c r="B209" s="202"/>
      <c r="C209" s="203"/>
      <c r="D209" s="204"/>
      <c r="E209" s="205"/>
      <c r="F209" s="201"/>
    </row>
    <row r="210" spans="1:6" s="198" customFormat="1" ht="16.5" customHeight="1" x14ac:dyDescent="0.15">
      <c r="A210" s="199"/>
      <c r="B210" s="202"/>
      <c r="C210" s="203"/>
      <c r="D210" s="204"/>
      <c r="E210" s="205"/>
      <c r="F210" s="201"/>
    </row>
    <row r="211" spans="1:6" s="198" customFormat="1" ht="16.5" customHeight="1" x14ac:dyDescent="0.15">
      <c r="A211" s="199"/>
      <c r="B211" s="202"/>
      <c r="C211" s="203"/>
      <c r="D211" s="204"/>
      <c r="E211" s="205"/>
      <c r="F211" s="201"/>
    </row>
    <row r="212" spans="1:6" s="198" customFormat="1" ht="16.5" customHeight="1" x14ac:dyDescent="0.15">
      <c r="A212" s="199"/>
      <c r="B212" s="202"/>
      <c r="C212" s="203"/>
      <c r="D212" s="204"/>
      <c r="E212" s="205"/>
      <c r="F212" s="201"/>
    </row>
    <row r="213" spans="1:6" s="198" customFormat="1" ht="16.5" customHeight="1" x14ac:dyDescent="0.15">
      <c r="A213" s="199"/>
      <c r="B213" s="202"/>
      <c r="C213" s="203"/>
      <c r="D213" s="204"/>
      <c r="E213" s="205"/>
      <c r="F213" s="201"/>
    </row>
    <row r="214" spans="1:6" s="198" customFormat="1" ht="16.5" customHeight="1" x14ac:dyDescent="0.15">
      <c r="A214" s="199"/>
      <c r="B214" s="202"/>
      <c r="C214" s="203"/>
      <c r="D214" s="204"/>
      <c r="E214" s="205"/>
      <c r="F214" s="201"/>
    </row>
    <row r="215" spans="1:6" s="198" customFormat="1" ht="16.5" customHeight="1" x14ac:dyDescent="0.15">
      <c r="A215" s="199"/>
      <c r="B215" s="202"/>
      <c r="C215" s="203"/>
      <c r="D215" s="204"/>
      <c r="E215" s="205"/>
      <c r="F215" s="201"/>
    </row>
    <row r="216" spans="1:6" s="198" customFormat="1" ht="16.5" customHeight="1" x14ac:dyDescent="0.15">
      <c r="A216" s="199"/>
      <c r="B216" s="202"/>
      <c r="C216" s="203"/>
      <c r="D216" s="204"/>
      <c r="E216" s="205"/>
      <c r="F216" s="201"/>
    </row>
    <row r="217" spans="1:6" s="198" customFormat="1" ht="16.5" customHeight="1" x14ac:dyDescent="0.15">
      <c r="A217" s="199"/>
      <c r="B217" s="202"/>
      <c r="C217" s="203"/>
      <c r="D217" s="204"/>
      <c r="E217" s="205"/>
      <c r="F217" s="201"/>
    </row>
    <row r="218" spans="1:6" s="198" customFormat="1" ht="16.5" customHeight="1" x14ac:dyDescent="0.15">
      <c r="A218" s="199"/>
      <c r="B218" s="202"/>
      <c r="C218" s="203"/>
      <c r="D218" s="204"/>
      <c r="E218" s="205"/>
      <c r="F218" s="201"/>
    </row>
    <row r="219" spans="1:6" s="198" customFormat="1" ht="16.5" customHeight="1" x14ac:dyDescent="0.15">
      <c r="A219" s="199"/>
      <c r="B219" s="202"/>
      <c r="C219" s="203"/>
      <c r="D219" s="204"/>
      <c r="E219" s="205"/>
      <c r="F219" s="201"/>
    </row>
    <row r="220" spans="1:6" s="198" customFormat="1" ht="16.5" customHeight="1" x14ac:dyDescent="0.15">
      <c r="A220" s="199"/>
      <c r="B220" s="202"/>
      <c r="C220" s="203"/>
      <c r="D220" s="204"/>
      <c r="E220" s="205"/>
      <c r="F220" s="201"/>
    </row>
    <row r="221" spans="1:6" s="198" customFormat="1" ht="16.5" customHeight="1" x14ac:dyDescent="0.15">
      <c r="A221" s="199"/>
      <c r="B221" s="202"/>
      <c r="C221" s="203"/>
      <c r="D221" s="204"/>
      <c r="E221" s="205"/>
      <c r="F221" s="201"/>
    </row>
    <row r="222" spans="1:6" s="198" customFormat="1" ht="16.5" customHeight="1" x14ac:dyDescent="0.15">
      <c r="A222" s="199"/>
      <c r="B222" s="202"/>
      <c r="C222" s="203"/>
      <c r="D222" s="204"/>
      <c r="E222" s="205"/>
      <c r="F222" s="201"/>
    </row>
    <row r="223" spans="1:6" s="198" customFormat="1" ht="16.5" customHeight="1" x14ac:dyDescent="0.15">
      <c r="A223" s="199"/>
      <c r="B223" s="202"/>
      <c r="C223" s="203"/>
      <c r="D223" s="204"/>
      <c r="E223" s="205"/>
      <c r="F223" s="201"/>
    </row>
    <row r="224" spans="1:6" s="198" customFormat="1" ht="16.5" customHeight="1" x14ac:dyDescent="0.15">
      <c r="A224" s="199"/>
      <c r="B224" s="202"/>
      <c r="C224" s="203"/>
      <c r="D224" s="204"/>
      <c r="E224" s="205"/>
      <c r="F224" s="201"/>
    </row>
    <row r="225" spans="1:6" s="198" customFormat="1" ht="16.5" customHeight="1" x14ac:dyDescent="0.15">
      <c r="A225" s="199"/>
      <c r="B225" s="202"/>
      <c r="C225" s="203"/>
      <c r="D225" s="204"/>
      <c r="E225" s="205"/>
      <c r="F225" s="201"/>
    </row>
    <row r="226" spans="1:6" s="198" customFormat="1" ht="16.5" customHeight="1" x14ac:dyDescent="0.15">
      <c r="A226" s="199"/>
      <c r="B226" s="202"/>
      <c r="C226" s="203"/>
      <c r="D226" s="204"/>
      <c r="E226" s="205"/>
      <c r="F226" s="201"/>
    </row>
    <row r="227" spans="1:6" s="198" customFormat="1" ht="16.5" customHeight="1" x14ac:dyDescent="0.15">
      <c r="A227" s="199"/>
      <c r="B227" s="202"/>
      <c r="C227" s="203"/>
      <c r="D227" s="204"/>
      <c r="E227" s="205"/>
      <c r="F227" s="201"/>
    </row>
    <row r="228" spans="1:6" s="198" customFormat="1" ht="16.5" customHeight="1" x14ac:dyDescent="0.15">
      <c r="A228" s="199"/>
      <c r="B228" s="202"/>
      <c r="C228" s="203"/>
      <c r="D228" s="204"/>
      <c r="E228" s="205"/>
      <c r="F228" s="201"/>
    </row>
    <row r="229" spans="1:6" s="198" customFormat="1" ht="16.5" customHeight="1" x14ac:dyDescent="0.15">
      <c r="A229" s="199"/>
      <c r="B229" s="202"/>
      <c r="C229" s="203"/>
      <c r="D229" s="204"/>
      <c r="E229" s="205"/>
      <c r="F229" s="201"/>
    </row>
    <row r="230" spans="1:6" s="198" customFormat="1" ht="16.5" customHeight="1" x14ac:dyDescent="0.15">
      <c r="A230" s="199"/>
      <c r="B230" s="202"/>
      <c r="C230" s="203"/>
      <c r="D230" s="204"/>
      <c r="E230" s="205"/>
      <c r="F230" s="201"/>
    </row>
    <row r="231" spans="1:6" s="198" customFormat="1" ht="16.5" customHeight="1" x14ac:dyDescent="0.15">
      <c r="A231" s="199"/>
      <c r="B231" s="202"/>
      <c r="C231" s="203"/>
      <c r="D231" s="204"/>
      <c r="E231" s="205"/>
      <c r="F231" s="201"/>
    </row>
    <row r="232" spans="1:6" s="198" customFormat="1" ht="16.5" customHeight="1" x14ac:dyDescent="0.15">
      <c r="A232" s="199"/>
      <c r="B232" s="202"/>
      <c r="C232" s="203"/>
      <c r="D232" s="204"/>
      <c r="E232" s="205"/>
      <c r="F232" s="201"/>
    </row>
    <row r="233" spans="1:6" s="198" customFormat="1" ht="16.5" customHeight="1" x14ac:dyDescent="0.15">
      <c r="A233" s="199"/>
      <c r="B233" s="202"/>
      <c r="C233" s="203"/>
      <c r="D233" s="204"/>
      <c r="E233" s="205"/>
      <c r="F233" s="201"/>
    </row>
    <row r="234" spans="1:6" s="198" customFormat="1" ht="16.5" customHeight="1" x14ac:dyDescent="0.15">
      <c r="A234" s="199"/>
      <c r="B234" s="202"/>
      <c r="C234" s="203"/>
      <c r="D234" s="204"/>
      <c r="E234" s="205"/>
      <c r="F234" s="201"/>
    </row>
    <row r="235" spans="1:6" s="198" customFormat="1" ht="16.5" customHeight="1" x14ac:dyDescent="0.15">
      <c r="A235" s="199"/>
      <c r="B235" s="202"/>
      <c r="C235" s="203"/>
      <c r="D235" s="204"/>
      <c r="E235" s="205"/>
      <c r="F235" s="201"/>
    </row>
    <row r="236" spans="1:6" s="198" customFormat="1" ht="16.5" customHeight="1" x14ac:dyDescent="0.15">
      <c r="A236" s="199"/>
      <c r="B236" s="202"/>
      <c r="C236" s="203"/>
      <c r="D236" s="204"/>
      <c r="E236" s="205"/>
      <c r="F236" s="201"/>
    </row>
    <row r="237" spans="1:6" s="198" customFormat="1" ht="16.5" customHeight="1" x14ac:dyDescent="0.15">
      <c r="A237" s="199"/>
      <c r="B237" s="202"/>
      <c r="C237" s="203"/>
      <c r="D237" s="204"/>
      <c r="E237" s="205"/>
      <c r="F237" s="201"/>
    </row>
    <row r="238" spans="1:6" s="198" customFormat="1" ht="16.5" customHeight="1" x14ac:dyDescent="0.15">
      <c r="A238" s="199"/>
      <c r="B238" s="202"/>
      <c r="C238" s="203"/>
      <c r="D238" s="204"/>
      <c r="E238" s="205"/>
      <c r="F238" s="201"/>
    </row>
    <row r="239" spans="1:6" s="198" customFormat="1" ht="16.5" customHeight="1" x14ac:dyDescent="0.15">
      <c r="A239" s="199"/>
      <c r="B239" s="202"/>
      <c r="C239" s="203"/>
      <c r="D239" s="204"/>
      <c r="E239" s="205"/>
      <c r="F239" s="201"/>
    </row>
    <row r="240" spans="1:6" s="198" customFormat="1" ht="16.5" customHeight="1" x14ac:dyDescent="0.15">
      <c r="A240" s="199"/>
      <c r="B240" s="202"/>
      <c r="C240" s="203"/>
      <c r="D240" s="204"/>
      <c r="E240" s="205"/>
      <c r="F240" s="201"/>
    </row>
    <row r="241" spans="1:6" s="198" customFormat="1" ht="16.5" customHeight="1" x14ac:dyDescent="0.15">
      <c r="A241" s="199"/>
      <c r="B241" s="202"/>
      <c r="C241" s="203"/>
      <c r="D241" s="204"/>
      <c r="E241" s="205"/>
      <c r="F241" s="201"/>
    </row>
    <row r="242" spans="1:6" s="198" customFormat="1" ht="16.5" customHeight="1" x14ac:dyDescent="0.15">
      <c r="A242" s="199"/>
      <c r="B242" s="202"/>
      <c r="C242" s="203"/>
      <c r="D242" s="204"/>
      <c r="E242" s="205"/>
      <c r="F242" s="201"/>
    </row>
    <row r="243" spans="1:6" s="198" customFormat="1" ht="16.5" customHeight="1" x14ac:dyDescent="0.15">
      <c r="A243" s="199"/>
      <c r="B243" s="202"/>
      <c r="C243" s="203"/>
      <c r="D243" s="204"/>
      <c r="E243" s="205"/>
      <c r="F243" s="201"/>
    </row>
    <row r="244" spans="1:6" s="198" customFormat="1" ht="16.5" customHeight="1" x14ac:dyDescent="0.15">
      <c r="A244" s="199"/>
      <c r="B244" s="202"/>
      <c r="C244" s="203"/>
      <c r="D244" s="204"/>
      <c r="E244" s="205"/>
      <c r="F244" s="201"/>
    </row>
    <row r="245" spans="1:6" s="198" customFormat="1" ht="16.5" customHeight="1" x14ac:dyDescent="0.15">
      <c r="A245" s="199"/>
      <c r="B245" s="202"/>
      <c r="C245" s="203"/>
      <c r="D245" s="204"/>
      <c r="E245" s="205"/>
      <c r="F245" s="201"/>
    </row>
    <row r="246" spans="1:6" s="198" customFormat="1" ht="16.5" customHeight="1" x14ac:dyDescent="0.15">
      <c r="A246" s="199"/>
      <c r="B246" s="202"/>
      <c r="C246" s="203"/>
      <c r="D246" s="204"/>
      <c r="E246" s="205"/>
      <c r="F246" s="201"/>
    </row>
    <row r="247" spans="1:6" s="198" customFormat="1" ht="16.5" customHeight="1" x14ac:dyDescent="0.15">
      <c r="A247" s="199"/>
      <c r="B247" s="202"/>
      <c r="C247" s="203"/>
      <c r="D247" s="204"/>
      <c r="E247" s="205"/>
      <c r="F247" s="201"/>
    </row>
    <row r="248" spans="1:6" s="198" customFormat="1" ht="16.5" customHeight="1" x14ac:dyDescent="0.15">
      <c r="A248" s="199"/>
      <c r="B248" s="202"/>
      <c r="C248" s="203"/>
      <c r="D248" s="204"/>
      <c r="E248" s="205"/>
      <c r="F248" s="201"/>
    </row>
    <row r="249" spans="1:6" s="198" customFormat="1" ht="16.5" customHeight="1" x14ac:dyDescent="0.15">
      <c r="A249" s="199"/>
      <c r="B249" s="202"/>
      <c r="C249" s="203"/>
      <c r="D249" s="204"/>
      <c r="E249" s="205"/>
      <c r="F249" s="201"/>
    </row>
    <row r="250" spans="1:6" s="198" customFormat="1" ht="16.5" customHeight="1" x14ac:dyDescent="0.15">
      <c r="A250" s="199"/>
      <c r="B250" s="202"/>
      <c r="C250" s="203"/>
      <c r="D250" s="204"/>
      <c r="E250" s="205"/>
      <c r="F250" s="201"/>
    </row>
    <row r="251" spans="1:6" s="198" customFormat="1" ht="16.5" customHeight="1" x14ac:dyDescent="0.15">
      <c r="A251" s="199"/>
      <c r="B251" s="202"/>
      <c r="C251" s="203"/>
      <c r="D251" s="204"/>
      <c r="E251" s="205"/>
      <c r="F251" s="201"/>
    </row>
    <row r="252" spans="1:6" s="198" customFormat="1" ht="16.5" customHeight="1" x14ac:dyDescent="0.15">
      <c r="A252" s="199"/>
      <c r="B252" s="202"/>
      <c r="C252" s="203"/>
      <c r="D252" s="204"/>
      <c r="E252" s="205"/>
      <c r="F252" s="201"/>
    </row>
    <row r="253" spans="1:6" s="198" customFormat="1" ht="16.5" customHeight="1" x14ac:dyDescent="0.15">
      <c r="A253" s="199"/>
      <c r="B253" s="202"/>
      <c r="C253" s="203"/>
      <c r="D253" s="204"/>
      <c r="E253" s="205"/>
      <c r="F253" s="201"/>
    </row>
    <row r="254" spans="1:6" s="198" customFormat="1" ht="16.5" customHeight="1" x14ac:dyDescent="0.15">
      <c r="A254" s="199"/>
      <c r="B254" s="202"/>
      <c r="C254" s="203"/>
      <c r="D254" s="204"/>
      <c r="E254" s="205"/>
      <c r="F254" s="201"/>
    </row>
    <row r="255" spans="1:6" s="198" customFormat="1" ht="16.5" customHeight="1" x14ac:dyDescent="0.15">
      <c r="A255" s="199"/>
      <c r="B255" s="202"/>
      <c r="C255" s="203"/>
      <c r="D255" s="204"/>
      <c r="E255" s="205"/>
      <c r="F255" s="201"/>
    </row>
    <row r="256" spans="1:6" s="198" customFormat="1" ht="16.5" customHeight="1" x14ac:dyDescent="0.15">
      <c r="A256" s="199"/>
      <c r="B256" s="202"/>
      <c r="C256" s="203"/>
      <c r="D256" s="204"/>
      <c r="E256" s="205"/>
      <c r="F256" s="201"/>
    </row>
    <row r="257" spans="1:6" s="198" customFormat="1" ht="16.5" customHeight="1" x14ac:dyDescent="0.15">
      <c r="A257" s="199"/>
      <c r="B257" s="202"/>
      <c r="C257" s="203"/>
      <c r="D257" s="204"/>
      <c r="E257" s="205"/>
      <c r="F257" s="201"/>
    </row>
    <row r="258" spans="1:6" s="198" customFormat="1" ht="16.5" customHeight="1" x14ac:dyDescent="0.15">
      <c r="A258" s="199"/>
      <c r="B258" s="202"/>
      <c r="C258" s="203"/>
      <c r="D258" s="204"/>
      <c r="E258" s="205"/>
      <c r="F258" s="201"/>
    </row>
    <row r="259" spans="1:6" s="198" customFormat="1" ht="16.5" customHeight="1" x14ac:dyDescent="0.15">
      <c r="A259" s="199"/>
      <c r="B259" s="202"/>
      <c r="C259" s="203"/>
      <c r="D259" s="204"/>
      <c r="E259" s="205"/>
      <c r="F259" s="201"/>
    </row>
    <row r="260" spans="1:6" s="198" customFormat="1" ht="16.5" customHeight="1" x14ac:dyDescent="0.15">
      <c r="A260" s="199"/>
      <c r="B260" s="202"/>
      <c r="C260" s="203"/>
      <c r="D260" s="204"/>
      <c r="E260" s="205"/>
      <c r="F260" s="201"/>
    </row>
    <row r="261" spans="1:6" s="198" customFormat="1" ht="16.5" customHeight="1" x14ac:dyDescent="0.15">
      <c r="A261" s="199"/>
      <c r="B261" s="202"/>
      <c r="C261" s="203"/>
      <c r="D261" s="204"/>
      <c r="E261" s="205"/>
      <c r="F261" s="201"/>
    </row>
    <row r="262" spans="1:6" s="198" customFormat="1" ht="16.5" customHeight="1" x14ac:dyDescent="0.15">
      <c r="A262" s="199"/>
      <c r="B262" s="202"/>
      <c r="C262" s="203"/>
      <c r="D262" s="204"/>
      <c r="E262" s="205"/>
      <c r="F262" s="201"/>
    </row>
    <row r="263" spans="1:6" s="198" customFormat="1" ht="16.5" customHeight="1" x14ac:dyDescent="0.15">
      <c r="A263" s="199"/>
      <c r="B263" s="202"/>
      <c r="C263" s="203"/>
      <c r="D263" s="204"/>
      <c r="E263" s="205"/>
      <c r="F263" s="201"/>
    </row>
    <row r="264" spans="1:6" s="198" customFormat="1" ht="16.5" customHeight="1" x14ac:dyDescent="0.15">
      <c r="A264" s="199"/>
      <c r="B264" s="202"/>
      <c r="C264" s="203"/>
      <c r="D264" s="204"/>
      <c r="E264" s="205"/>
      <c r="F264" s="201"/>
    </row>
    <row r="265" spans="1:6" s="198" customFormat="1" ht="16.5" customHeight="1" x14ac:dyDescent="0.15">
      <c r="A265" s="199"/>
      <c r="B265" s="202"/>
      <c r="C265" s="203"/>
      <c r="D265" s="204"/>
      <c r="E265" s="205"/>
      <c r="F265" s="201"/>
    </row>
    <row r="266" spans="1:6" s="198" customFormat="1" ht="16.5" customHeight="1" x14ac:dyDescent="0.15">
      <c r="A266" s="199"/>
      <c r="B266" s="202"/>
      <c r="C266" s="203"/>
      <c r="D266" s="204"/>
      <c r="E266" s="205"/>
      <c r="F266" s="201"/>
    </row>
    <row r="267" spans="1:6" s="198" customFormat="1" ht="16.5" customHeight="1" x14ac:dyDescent="0.15">
      <c r="A267" s="199"/>
      <c r="B267" s="202"/>
      <c r="C267" s="203"/>
      <c r="D267" s="204"/>
      <c r="E267" s="205"/>
      <c r="F267" s="201"/>
    </row>
    <row r="268" spans="1:6" s="198" customFormat="1" ht="16.5" customHeight="1" x14ac:dyDescent="0.15">
      <c r="A268" s="199"/>
      <c r="B268" s="202"/>
      <c r="C268" s="203"/>
      <c r="D268" s="204"/>
      <c r="E268" s="205"/>
      <c r="F268" s="201"/>
    </row>
    <row r="269" spans="1:6" s="198" customFormat="1" ht="16.5" customHeight="1" x14ac:dyDescent="0.15">
      <c r="A269" s="199"/>
      <c r="B269" s="202"/>
      <c r="C269" s="203"/>
      <c r="D269" s="204"/>
      <c r="E269" s="205"/>
      <c r="F269" s="201"/>
    </row>
    <row r="270" spans="1:6" s="198" customFormat="1" ht="16.5" customHeight="1" x14ac:dyDescent="0.15">
      <c r="A270" s="199"/>
      <c r="B270" s="202"/>
      <c r="C270" s="203"/>
      <c r="D270" s="204"/>
      <c r="E270" s="205"/>
      <c r="F270" s="201"/>
    </row>
    <row r="271" spans="1:6" s="198" customFormat="1" ht="16.5" customHeight="1" x14ac:dyDescent="0.15">
      <c r="A271" s="199"/>
      <c r="B271" s="202"/>
      <c r="C271" s="203"/>
      <c r="D271" s="204"/>
      <c r="E271" s="205"/>
      <c r="F271" s="201"/>
    </row>
    <row r="272" spans="1:6" s="198" customFormat="1" ht="16.5" customHeight="1" x14ac:dyDescent="0.15">
      <c r="A272" s="199"/>
      <c r="B272" s="202"/>
      <c r="C272" s="203"/>
      <c r="D272" s="204"/>
      <c r="E272" s="205"/>
      <c r="F272" s="201"/>
    </row>
    <row r="273" spans="1:6" s="198" customFormat="1" ht="16.5" customHeight="1" x14ac:dyDescent="0.15">
      <c r="A273" s="199"/>
      <c r="B273" s="202"/>
      <c r="C273" s="203"/>
      <c r="D273" s="204"/>
      <c r="E273" s="205"/>
      <c r="F273" s="201"/>
    </row>
    <row r="274" spans="1:6" s="198" customFormat="1" ht="16.5" customHeight="1" x14ac:dyDescent="0.15">
      <c r="A274" s="199"/>
      <c r="B274" s="202"/>
      <c r="C274" s="203"/>
      <c r="D274" s="204"/>
      <c r="E274" s="205"/>
      <c r="F274" s="201"/>
    </row>
    <row r="275" spans="1:6" s="198" customFormat="1" ht="16.5" customHeight="1" x14ac:dyDescent="0.15">
      <c r="A275" s="199"/>
      <c r="B275" s="202"/>
      <c r="C275" s="203"/>
      <c r="D275" s="204"/>
      <c r="E275" s="205"/>
      <c r="F275" s="201"/>
    </row>
    <row r="276" spans="1:6" s="198" customFormat="1" ht="16.5" customHeight="1" x14ac:dyDescent="0.15">
      <c r="A276" s="199"/>
      <c r="B276" s="202"/>
      <c r="C276" s="203"/>
      <c r="D276" s="204"/>
      <c r="E276" s="205"/>
      <c r="F276" s="201"/>
    </row>
    <row r="277" spans="1:6" s="198" customFormat="1" ht="16.5" customHeight="1" x14ac:dyDescent="0.15">
      <c r="A277" s="199"/>
      <c r="B277" s="202"/>
      <c r="C277" s="203"/>
      <c r="D277" s="204"/>
      <c r="E277" s="205"/>
      <c r="F277" s="201"/>
    </row>
    <row r="278" spans="1:6" s="198" customFormat="1" ht="16.5" customHeight="1" x14ac:dyDescent="0.15">
      <c r="A278" s="199"/>
      <c r="B278" s="202"/>
      <c r="C278" s="203"/>
      <c r="D278" s="204"/>
      <c r="E278" s="205"/>
      <c r="F278" s="201"/>
    </row>
    <row r="279" spans="1:6" s="198" customFormat="1" ht="16.5" customHeight="1" x14ac:dyDescent="0.15">
      <c r="A279" s="199"/>
      <c r="B279" s="202"/>
      <c r="C279" s="203"/>
      <c r="D279" s="204"/>
      <c r="E279" s="205"/>
      <c r="F279" s="201"/>
    </row>
    <row r="280" spans="1:6" s="198" customFormat="1" ht="16.5" customHeight="1" x14ac:dyDescent="0.15">
      <c r="A280" s="199"/>
      <c r="B280" s="202"/>
      <c r="C280" s="203"/>
      <c r="D280" s="204"/>
      <c r="E280" s="205"/>
      <c r="F280" s="201"/>
    </row>
    <row r="281" spans="1:6" s="198" customFormat="1" ht="16.5" customHeight="1" x14ac:dyDescent="0.15">
      <c r="A281" s="199"/>
      <c r="B281" s="202"/>
      <c r="C281" s="203"/>
      <c r="D281" s="204"/>
      <c r="E281" s="205"/>
      <c r="F281" s="201"/>
    </row>
    <row r="282" spans="1:6" s="198" customFormat="1" ht="16.5" customHeight="1" x14ac:dyDescent="0.15">
      <c r="A282" s="199"/>
      <c r="B282" s="202"/>
      <c r="C282" s="203"/>
      <c r="D282" s="204"/>
      <c r="E282" s="205"/>
      <c r="F282" s="201"/>
    </row>
    <row r="283" spans="1:6" s="198" customFormat="1" ht="16.5" customHeight="1" x14ac:dyDescent="0.15">
      <c r="A283" s="199"/>
      <c r="B283" s="202"/>
      <c r="C283" s="203"/>
      <c r="D283" s="204"/>
      <c r="E283" s="205"/>
      <c r="F283" s="201"/>
    </row>
    <row r="284" spans="1:6" s="198" customFormat="1" ht="16.5" customHeight="1" x14ac:dyDescent="0.15">
      <c r="A284" s="199"/>
      <c r="B284" s="202"/>
      <c r="C284" s="203"/>
      <c r="D284" s="204"/>
      <c r="E284" s="205"/>
      <c r="F284" s="201"/>
    </row>
    <row r="285" spans="1:6" s="198" customFormat="1" ht="16.5" customHeight="1" x14ac:dyDescent="0.15">
      <c r="A285" s="199"/>
      <c r="B285" s="202"/>
      <c r="C285" s="203"/>
      <c r="D285" s="204"/>
      <c r="E285" s="205"/>
      <c r="F285" s="201"/>
    </row>
    <row r="286" spans="1:6" s="198" customFormat="1" ht="16.5" customHeight="1" x14ac:dyDescent="0.15">
      <c r="A286" s="199"/>
      <c r="B286" s="202"/>
      <c r="C286" s="203"/>
      <c r="D286" s="204"/>
      <c r="E286" s="205"/>
      <c r="F286" s="201"/>
    </row>
    <row r="287" spans="1:6" s="198" customFormat="1" ht="16.5" customHeight="1" x14ac:dyDescent="0.15">
      <c r="A287" s="199"/>
      <c r="B287" s="202"/>
      <c r="C287" s="203"/>
      <c r="D287" s="204"/>
      <c r="E287" s="205"/>
      <c r="F287" s="201"/>
    </row>
    <row r="288" spans="1:6" s="198" customFormat="1" ht="16.5" customHeight="1" x14ac:dyDescent="0.15">
      <c r="A288" s="199"/>
      <c r="B288" s="202"/>
      <c r="C288" s="203"/>
      <c r="D288" s="204"/>
      <c r="E288" s="205"/>
      <c r="F288" s="201"/>
    </row>
    <row r="289" spans="1:6" s="198" customFormat="1" ht="16.5" customHeight="1" x14ac:dyDescent="0.15">
      <c r="A289" s="199"/>
      <c r="B289" s="202"/>
      <c r="C289" s="203"/>
      <c r="D289" s="204"/>
      <c r="E289" s="205"/>
      <c r="F289" s="201"/>
    </row>
    <row r="290" spans="1:6" s="198" customFormat="1" ht="16.5" customHeight="1" x14ac:dyDescent="0.15">
      <c r="A290" s="199"/>
      <c r="B290" s="202"/>
      <c r="C290" s="203"/>
      <c r="D290" s="204"/>
      <c r="E290" s="205"/>
      <c r="F290" s="201"/>
    </row>
    <row r="291" spans="1:6" s="198" customFormat="1" ht="16.5" customHeight="1" x14ac:dyDescent="0.15">
      <c r="A291" s="199"/>
      <c r="B291" s="202"/>
      <c r="C291" s="203"/>
      <c r="D291" s="204"/>
      <c r="E291" s="205"/>
      <c r="F291" s="201"/>
    </row>
    <row r="292" spans="1:6" s="198" customFormat="1" ht="16.5" customHeight="1" x14ac:dyDescent="0.15">
      <c r="A292" s="199"/>
      <c r="B292" s="202"/>
      <c r="C292" s="203"/>
      <c r="D292" s="204"/>
      <c r="E292" s="205"/>
      <c r="F292" s="201"/>
    </row>
    <row r="293" spans="1:6" s="198" customFormat="1" ht="16.5" customHeight="1" x14ac:dyDescent="0.15">
      <c r="A293" s="199"/>
      <c r="B293" s="202"/>
      <c r="C293" s="203"/>
      <c r="D293" s="204"/>
      <c r="E293" s="205"/>
      <c r="F293" s="201"/>
    </row>
    <row r="294" spans="1:6" s="198" customFormat="1" ht="16.5" customHeight="1" x14ac:dyDescent="0.15">
      <c r="A294" s="199"/>
      <c r="B294" s="202"/>
      <c r="C294" s="203"/>
      <c r="D294" s="204"/>
      <c r="E294" s="205"/>
      <c r="F294" s="201"/>
    </row>
    <row r="295" spans="1:6" s="198" customFormat="1" ht="16.5" customHeight="1" x14ac:dyDescent="0.15">
      <c r="A295" s="199"/>
      <c r="B295" s="202"/>
      <c r="C295" s="203"/>
      <c r="D295" s="204"/>
      <c r="E295" s="205"/>
      <c r="F295" s="201"/>
    </row>
    <row r="296" spans="1:6" s="198" customFormat="1" ht="16.5" customHeight="1" x14ac:dyDescent="0.15">
      <c r="A296" s="199"/>
      <c r="B296" s="202"/>
      <c r="C296" s="203"/>
      <c r="D296" s="204"/>
      <c r="E296" s="205"/>
      <c r="F296" s="201"/>
    </row>
    <row r="297" spans="1:6" s="198" customFormat="1" ht="16.5" customHeight="1" x14ac:dyDescent="0.15">
      <c r="A297" s="199"/>
      <c r="B297" s="202"/>
      <c r="C297" s="203"/>
      <c r="D297" s="204"/>
      <c r="E297" s="205"/>
      <c r="F297" s="201"/>
    </row>
    <row r="298" spans="1:6" s="198" customFormat="1" ht="16.5" customHeight="1" x14ac:dyDescent="0.15">
      <c r="A298" s="199"/>
      <c r="B298" s="202"/>
      <c r="C298" s="203"/>
      <c r="D298" s="204"/>
      <c r="E298" s="205"/>
      <c r="F298" s="201"/>
    </row>
    <row r="299" spans="1:6" s="198" customFormat="1" ht="16.5" customHeight="1" x14ac:dyDescent="0.15">
      <c r="A299" s="199"/>
      <c r="B299" s="202"/>
      <c r="C299" s="203"/>
      <c r="D299" s="204"/>
      <c r="E299" s="205"/>
      <c r="F299" s="201"/>
    </row>
    <row r="300" spans="1:6" s="198" customFormat="1" ht="16.5" customHeight="1" x14ac:dyDescent="0.15">
      <c r="A300" s="199"/>
      <c r="B300" s="202"/>
      <c r="C300" s="203"/>
      <c r="D300" s="204"/>
      <c r="E300" s="205"/>
      <c r="F300" s="201"/>
    </row>
    <row r="301" spans="1:6" s="198" customFormat="1" ht="16.5" customHeight="1" x14ac:dyDescent="0.15">
      <c r="A301" s="199"/>
      <c r="B301" s="202"/>
      <c r="C301" s="203"/>
      <c r="D301" s="204"/>
      <c r="E301" s="205"/>
      <c r="F301" s="201"/>
    </row>
    <row r="302" spans="1:6" s="198" customFormat="1" ht="16.5" customHeight="1" x14ac:dyDescent="0.15">
      <c r="A302" s="199"/>
      <c r="B302" s="202"/>
      <c r="C302" s="203"/>
      <c r="D302" s="204"/>
      <c r="E302" s="205"/>
      <c r="F302" s="201"/>
    </row>
    <row r="303" spans="1:6" s="198" customFormat="1" ht="16.5" customHeight="1" x14ac:dyDescent="0.15">
      <c r="A303" s="199"/>
      <c r="B303" s="202"/>
      <c r="C303" s="203"/>
      <c r="D303" s="204"/>
      <c r="E303" s="205"/>
      <c r="F303" s="201"/>
    </row>
    <row r="304" spans="1:6" s="198" customFormat="1" ht="16.5" customHeight="1" x14ac:dyDescent="0.15">
      <c r="A304" s="199"/>
      <c r="B304" s="202"/>
      <c r="C304" s="203"/>
      <c r="D304" s="204"/>
      <c r="E304" s="205"/>
      <c r="F304" s="201"/>
    </row>
    <row r="305" spans="1:6" s="198" customFormat="1" ht="16.5" customHeight="1" x14ac:dyDescent="0.15">
      <c r="A305" s="199"/>
      <c r="B305" s="202"/>
      <c r="C305" s="203"/>
      <c r="D305" s="204"/>
      <c r="E305" s="205"/>
      <c r="F305" s="201"/>
    </row>
    <row r="306" spans="1:6" s="198" customFormat="1" ht="16.5" customHeight="1" x14ac:dyDescent="0.15">
      <c r="A306" s="199"/>
      <c r="B306" s="202"/>
      <c r="C306" s="203"/>
      <c r="D306" s="204"/>
      <c r="E306" s="205"/>
      <c r="F306" s="201"/>
    </row>
    <row r="307" spans="1:6" s="198" customFormat="1" ht="16.5" customHeight="1" x14ac:dyDescent="0.15">
      <c r="A307" s="199"/>
      <c r="B307" s="202"/>
      <c r="C307" s="203"/>
      <c r="D307" s="204"/>
      <c r="E307" s="205"/>
      <c r="F307" s="201"/>
    </row>
    <row r="308" spans="1:6" s="198" customFormat="1" ht="16.5" customHeight="1" x14ac:dyDescent="0.15">
      <c r="A308" s="199"/>
      <c r="B308" s="202"/>
      <c r="C308" s="203"/>
      <c r="D308" s="204"/>
      <c r="E308" s="205"/>
      <c r="F308" s="201"/>
    </row>
    <row r="309" spans="1:6" s="198" customFormat="1" ht="16.5" customHeight="1" x14ac:dyDescent="0.15">
      <c r="A309" s="199"/>
      <c r="B309" s="202"/>
      <c r="C309" s="203"/>
      <c r="D309" s="204"/>
      <c r="E309" s="205"/>
      <c r="F309" s="201"/>
    </row>
    <row r="310" spans="1:6" s="198" customFormat="1" ht="16.5" customHeight="1" x14ac:dyDescent="0.15">
      <c r="A310" s="199"/>
      <c r="B310" s="202"/>
      <c r="C310" s="203"/>
      <c r="D310" s="204"/>
      <c r="E310" s="205"/>
      <c r="F310" s="201"/>
    </row>
    <row r="311" spans="1:6" s="198" customFormat="1" ht="16.5" customHeight="1" x14ac:dyDescent="0.15">
      <c r="A311" s="199"/>
      <c r="B311" s="202"/>
      <c r="C311" s="203"/>
      <c r="D311" s="204"/>
      <c r="E311" s="205"/>
      <c r="F311" s="201"/>
    </row>
    <row r="312" spans="1:6" s="198" customFormat="1" ht="16.5" customHeight="1" x14ac:dyDescent="0.15">
      <c r="A312" s="199"/>
      <c r="B312" s="202"/>
      <c r="C312" s="203"/>
      <c r="D312" s="204"/>
      <c r="E312" s="205"/>
      <c r="F312" s="201"/>
    </row>
    <row r="313" spans="1:6" s="198" customFormat="1" ht="16.5" customHeight="1" x14ac:dyDescent="0.15">
      <c r="A313" s="199"/>
      <c r="B313" s="202"/>
      <c r="C313" s="203"/>
      <c r="D313" s="204"/>
      <c r="E313" s="205"/>
      <c r="F313" s="201"/>
    </row>
    <row r="314" spans="1:6" s="198" customFormat="1" ht="16.5" customHeight="1" x14ac:dyDescent="0.15">
      <c r="A314" s="199"/>
      <c r="B314" s="202"/>
      <c r="C314" s="203"/>
      <c r="D314" s="204"/>
      <c r="E314" s="205"/>
      <c r="F314" s="201"/>
    </row>
    <row r="315" spans="1:6" s="198" customFormat="1" ht="16.5" customHeight="1" x14ac:dyDescent="0.15">
      <c r="A315" s="199"/>
      <c r="B315" s="202"/>
      <c r="C315" s="203"/>
      <c r="D315" s="204"/>
      <c r="E315" s="205"/>
      <c r="F315" s="201"/>
    </row>
    <row r="316" spans="1:6" s="198" customFormat="1" ht="16.5" customHeight="1" x14ac:dyDescent="0.15">
      <c r="A316" s="199"/>
      <c r="B316" s="202"/>
      <c r="C316" s="203"/>
      <c r="D316" s="204"/>
      <c r="E316" s="205"/>
      <c r="F316" s="201"/>
    </row>
    <row r="317" spans="1:6" s="198" customFormat="1" ht="16.5" customHeight="1" x14ac:dyDescent="0.15">
      <c r="A317" s="199"/>
      <c r="B317" s="202"/>
      <c r="C317" s="203"/>
      <c r="D317" s="204"/>
      <c r="E317" s="205"/>
      <c r="F317" s="201"/>
    </row>
    <row r="318" spans="1:6" s="198" customFormat="1" ht="16.5" customHeight="1" x14ac:dyDescent="0.15">
      <c r="A318" s="199"/>
      <c r="B318" s="202"/>
      <c r="C318" s="203"/>
      <c r="D318" s="204"/>
      <c r="E318" s="205"/>
      <c r="F318" s="201"/>
    </row>
    <row r="319" spans="1:6" s="198" customFormat="1" ht="16.5" customHeight="1" x14ac:dyDescent="0.15">
      <c r="A319" s="199"/>
      <c r="B319" s="202"/>
      <c r="C319" s="203"/>
      <c r="D319" s="204"/>
      <c r="E319" s="205"/>
      <c r="F319" s="201"/>
    </row>
    <row r="320" spans="1:6" s="198" customFormat="1" ht="16.5" customHeight="1" x14ac:dyDescent="0.15">
      <c r="A320" s="199"/>
      <c r="B320" s="202"/>
      <c r="C320" s="203"/>
      <c r="D320" s="204"/>
      <c r="E320" s="205"/>
      <c r="F320" s="201"/>
    </row>
    <row r="321" spans="1:6" s="198" customFormat="1" ht="16.5" customHeight="1" x14ac:dyDescent="0.15">
      <c r="A321" s="199"/>
      <c r="B321" s="202"/>
      <c r="C321" s="203"/>
      <c r="D321" s="204"/>
      <c r="E321" s="205"/>
      <c r="F321" s="201"/>
    </row>
    <row r="322" spans="1:6" s="198" customFormat="1" ht="16.5" customHeight="1" x14ac:dyDescent="0.15">
      <c r="A322" s="199"/>
      <c r="B322" s="202"/>
      <c r="C322" s="203"/>
      <c r="D322" s="204"/>
      <c r="E322" s="205"/>
      <c r="F322" s="201"/>
    </row>
    <row r="323" spans="1:6" s="198" customFormat="1" ht="16.5" customHeight="1" x14ac:dyDescent="0.15">
      <c r="A323" s="199"/>
      <c r="B323" s="202"/>
      <c r="C323" s="203"/>
      <c r="D323" s="204"/>
      <c r="E323" s="205"/>
      <c r="F323" s="201"/>
    </row>
    <row r="324" spans="1:6" s="198" customFormat="1" ht="16.5" customHeight="1" x14ac:dyDescent="0.15">
      <c r="A324" s="199"/>
      <c r="B324" s="202"/>
      <c r="C324" s="203"/>
      <c r="D324" s="204"/>
      <c r="E324" s="205"/>
      <c r="F324" s="201"/>
    </row>
    <row r="325" spans="1:6" s="198" customFormat="1" ht="16.5" customHeight="1" x14ac:dyDescent="0.15">
      <c r="A325" s="199"/>
      <c r="B325" s="202"/>
      <c r="C325" s="203"/>
      <c r="D325" s="204"/>
      <c r="E325" s="205"/>
      <c r="F325" s="201"/>
    </row>
    <row r="326" spans="1:6" s="198" customFormat="1" ht="16.5" customHeight="1" x14ac:dyDescent="0.15">
      <c r="A326" s="199"/>
      <c r="B326" s="202"/>
      <c r="C326" s="203"/>
      <c r="D326" s="204"/>
      <c r="E326" s="205"/>
      <c r="F326" s="201"/>
    </row>
    <row r="327" spans="1:6" s="198" customFormat="1" ht="16.5" customHeight="1" x14ac:dyDescent="0.15">
      <c r="A327" s="199"/>
      <c r="B327" s="202"/>
      <c r="C327" s="203"/>
      <c r="D327" s="204"/>
      <c r="E327" s="205"/>
      <c r="F327" s="201"/>
    </row>
    <row r="328" spans="1:6" s="198" customFormat="1" ht="16.5" customHeight="1" x14ac:dyDescent="0.15">
      <c r="A328" s="199"/>
      <c r="B328" s="202"/>
      <c r="C328" s="203"/>
      <c r="D328" s="204"/>
      <c r="E328" s="205"/>
      <c r="F328" s="201"/>
    </row>
    <row r="329" spans="1:6" s="198" customFormat="1" ht="16.5" customHeight="1" x14ac:dyDescent="0.15">
      <c r="A329" s="199"/>
      <c r="B329" s="202"/>
      <c r="C329" s="203"/>
      <c r="D329" s="204"/>
      <c r="E329" s="205"/>
      <c r="F329" s="201"/>
    </row>
    <row r="330" spans="1:6" s="198" customFormat="1" ht="16.5" customHeight="1" x14ac:dyDescent="0.15">
      <c r="A330" s="199"/>
      <c r="B330" s="202"/>
      <c r="C330" s="203"/>
      <c r="D330" s="204"/>
      <c r="E330" s="205"/>
      <c r="F330" s="201"/>
    </row>
    <row r="331" spans="1:6" s="198" customFormat="1" ht="16.5" customHeight="1" x14ac:dyDescent="0.15">
      <c r="A331" s="199"/>
      <c r="B331" s="202"/>
      <c r="C331" s="203"/>
      <c r="D331" s="204"/>
      <c r="E331" s="205"/>
      <c r="F331" s="201"/>
    </row>
    <row r="332" spans="1:6" s="198" customFormat="1" ht="16.5" customHeight="1" x14ac:dyDescent="0.15">
      <c r="A332" s="199"/>
      <c r="B332" s="202"/>
      <c r="C332" s="203"/>
      <c r="D332" s="204"/>
      <c r="E332" s="205"/>
      <c r="F332" s="201"/>
    </row>
    <row r="333" spans="1:6" s="198" customFormat="1" ht="16.5" customHeight="1" x14ac:dyDescent="0.15">
      <c r="A333" s="199"/>
      <c r="B333" s="202"/>
      <c r="C333" s="203"/>
      <c r="D333" s="204"/>
      <c r="E333" s="205"/>
      <c r="F333" s="201"/>
    </row>
    <row r="334" spans="1:6" s="198" customFormat="1" ht="16.5" customHeight="1" x14ac:dyDescent="0.15">
      <c r="A334" s="199"/>
      <c r="B334" s="202"/>
      <c r="C334" s="203"/>
      <c r="D334" s="204"/>
      <c r="E334" s="205"/>
      <c r="F334" s="201"/>
    </row>
    <row r="335" spans="1:6" s="198" customFormat="1" ht="16.5" customHeight="1" x14ac:dyDescent="0.15">
      <c r="A335" s="199"/>
      <c r="B335" s="202"/>
      <c r="C335" s="203"/>
      <c r="D335" s="204"/>
      <c r="E335" s="205"/>
      <c r="F335" s="201"/>
    </row>
    <row r="336" spans="1:6" s="198" customFormat="1" ht="16.5" customHeight="1" x14ac:dyDescent="0.15">
      <c r="A336" s="199"/>
      <c r="B336" s="202"/>
      <c r="C336" s="203"/>
      <c r="D336" s="204"/>
      <c r="E336" s="205"/>
      <c r="F336" s="201"/>
    </row>
    <row r="337" spans="1:6" s="198" customFormat="1" ht="16.5" customHeight="1" x14ac:dyDescent="0.15">
      <c r="A337" s="199"/>
      <c r="B337" s="202"/>
      <c r="C337" s="203"/>
      <c r="D337" s="204"/>
      <c r="E337" s="205"/>
      <c r="F337" s="201"/>
    </row>
    <row r="338" spans="1:6" s="198" customFormat="1" ht="16.5" customHeight="1" x14ac:dyDescent="0.15">
      <c r="A338" s="199"/>
      <c r="B338" s="202"/>
      <c r="C338" s="203"/>
      <c r="D338" s="204"/>
      <c r="E338" s="205"/>
      <c r="F338" s="201"/>
    </row>
    <row r="339" spans="1:6" s="198" customFormat="1" ht="16.5" customHeight="1" x14ac:dyDescent="0.15">
      <c r="A339" s="199"/>
      <c r="B339" s="202"/>
      <c r="C339" s="203"/>
      <c r="D339" s="204"/>
      <c r="E339" s="205"/>
      <c r="F339" s="201"/>
    </row>
    <row r="340" spans="1:6" s="198" customFormat="1" ht="16.5" customHeight="1" x14ac:dyDescent="0.15">
      <c r="A340" s="199"/>
      <c r="B340" s="202"/>
      <c r="C340" s="203"/>
      <c r="D340" s="204"/>
      <c r="E340" s="205"/>
      <c r="F340" s="201"/>
    </row>
    <row r="341" spans="1:6" s="198" customFormat="1" ht="16.5" customHeight="1" x14ac:dyDescent="0.15">
      <c r="A341" s="199"/>
      <c r="B341" s="202"/>
      <c r="C341" s="203"/>
      <c r="D341" s="204"/>
      <c r="E341" s="205"/>
      <c r="F341" s="201"/>
    </row>
    <row r="342" spans="1:6" s="198" customFormat="1" ht="16.5" customHeight="1" x14ac:dyDescent="0.15">
      <c r="A342" s="199"/>
      <c r="B342" s="202"/>
      <c r="C342" s="203"/>
      <c r="D342" s="204"/>
      <c r="E342" s="205"/>
      <c r="F342" s="201"/>
    </row>
    <row r="343" spans="1:6" s="198" customFormat="1" ht="16.5" customHeight="1" x14ac:dyDescent="0.15">
      <c r="A343" s="199"/>
      <c r="B343" s="202"/>
      <c r="C343" s="203"/>
      <c r="D343" s="204"/>
      <c r="E343" s="205"/>
      <c r="F343" s="201"/>
    </row>
    <row r="344" spans="1:6" s="198" customFormat="1" ht="16.5" customHeight="1" x14ac:dyDescent="0.15">
      <c r="A344" s="199"/>
      <c r="B344" s="202"/>
      <c r="C344" s="203"/>
      <c r="D344" s="204"/>
      <c r="E344" s="205"/>
      <c r="F344" s="201"/>
    </row>
    <row r="345" spans="1:6" s="198" customFormat="1" ht="16.5" customHeight="1" x14ac:dyDescent="0.15">
      <c r="A345" s="199"/>
      <c r="B345" s="202"/>
      <c r="C345" s="203"/>
      <c r="D345" s="204"/>
      <c r="E345" s="205"/>
      <c r="F345" s="201"/>
    </row>
    <row r="346" spans="1:6" s="198" customFormat="1" ht="16.5" customHeight="1" x14ac:dyDescent="0.15">
      <c r="A346" s="199"/>
      <c r="B346" s="202"/>
      <c r="C346" s="203"/>
      <c r="D346" s="204"/>
      <c r="E346" s="205"/>
      <c r="F346" s="201"/>
    </row>
    <row r="347" spans="1:6" s="198" customFormat="1" ht="16.5" customHeight="1" x14ac:dyDescent="0.15">
      <c r="A347" s="199"/>
      <c r="B347" s="202"/>
      <c r="C347" s="203"/>
      <c r="D347" s="204"/>
      <c r="E347" s="205"/>
      <c r="F347" s="201"/>
    </row>
    <row r="348" spans="1:6" s="198" customFormat="1" ht="16.5" customHeight="1" x14ac:dyDescent="0.15">
      <c r="A348" s="199"/>
      <c r="B348" s="202"/>
      <c r="C348" s="203"/>
      <c r="D348" s="204"/>
      <c r="E348" s="205"/>
      <c r="F348" s="201"/>
    </row>
    <row r="349" spans="1:6" s="198" customFormat="1" ht="16.5" customHeight="1" x14ac:dyDescent="0.15">
      <c r="A349" s="199"/>
      <c r="B349" s="202"/>
      <c r="C349" s="203"/>
      <c r="D349" s="204"/>
      <c r="E349" s="205"/>
      <c r="F349" s="201"/>
    </row>
    <row r="350" spans="1:6" s="198" customFormat="1" ht="16.5" customHeight="1" x14ac:dyDescent="0.15">
      <c r="A350" s="199"/>
      <c r="B350" s="202"/>
      <c r="C350" s="203"/>
      <c r="D350" s="204"/>
      <c r="E350" s="205"/>
      <c r="F350" s="201"/>
    </row>
    <row r="351" spans="1:6" s="198" customFormat="1" ht="16.5" customHeight="1" x14ac:dyDescent="0.15">
      <c r="A351" s="199"/>
      <c r="B351" s="202"/>
      <c r="C351" s="203"/>
      <c r="D351" s="204"/>
      <c r="E351" s="205"/>
      <c r="F351" s="201"/>
    </row>
    <row r="352" spans="1:6" s="198" customFormat="1" ht="16.5" customHeight="1" x14ac:dyDescent="0.15">
      <c r="A352" s="199"/>
      <c r="B352" s="202"/>
      <c r="C352" s="203"/>
      <c r="D352" s="204"/>
      <c r="E352" s="205"/>
      <c r="F352" s="201"/>
    </row>
    <row r="353" spans="1:6" s="198" customFormat="1" ht="16.5" customHeight="1" x14ac:dyDescent="0.15">
      <c r="A353" s="199"/>
      <c r="B353" s="202"/>
      <c r="C353" s="203"/>
      <c r="D353" s="204"/>
      <c r="E353" s="205"/>
      <c r="F353" s="201"/>
    </row>
    <row r="354" spans="1:6" s="198" customFormat="1" ht="16.5" customHeight="1" x14ac:dyDescent="0.15">
      <c r="A354" s="199"/>
      <c r="B354" s="202"/>
      <c r="C354" s="203"/>
      <c r="D354" s="204"/>
      <c r="E354" s="205"/>
      <c r="F354" s="201"/>
    </row>
    <row r="355" spans="1:6" s="198" customFormat="1" ht="16.5" customHeight="1" x14ac:dyDescent="0.15">
      <c r="A355" s="199"/>
      <c r="B355" s="202"/>
      <c r="C355" s="203"/>
      <c r="D355" s="204"/>
      <c r="E355" s="205"/>
      <c r="F355" s="201"/>
    </row>
    <row r="356" spans="1:6" s="198" customFormat="1" ht="16.5" customHeight="1" x14ac:dyDescent="0.15">
      <c r="A356" s="199"/>
      <c r="B356" s="202"/>
      <c r="C356" s="203"/>
      <c r="D356" s="204"/>
      <c r="E356" s="205"/>
      <c r="F356" s="201"/>
    </row>
    <row r="357" spans="1:6" s="198" customFormat="1" ht="16.5" customHeight="1" x14ac:dyDescent="0.15">
      <c r="A357" s="199"/>
      <c r="B357" s="202"/>
      <c r="C357" s="203"/>
      <c r="D357" s="204"/>
      <c r="E357" s="205"/>
      <c r="F357" s="201"/>
    </row>
    <row r="358" spans="1:6" s="198" customFormat="1" ht="16.5" customHeight="1" x14ac:dyDescent="0.15">
      <c r="A358" s="199"/>
      <c r="B358" s="202"/>
      <c r="C358" s="203"/>
      <c r="D358" s="204"/>
      <c r="E358" s="205"/>
      <c r="F358" s="201"/>
    </row>
    <row r="359" spans="1:6" s="198" customFormat="1" ht="16.5" customHeight="1" x14ac:dyDescent="0.15">
      <c r="A359" s="199"/>
      <c r="B359" s="202"/>
      <c r="C359" s="203"/>
      <c r="D359" s="204"/>
      <c r="E359" s="205"/>
      <c r="F359" s="201"/>
    </row>
    <row r="360" spans="1:6" s="198" customFormat="1" ht="16.5" customHeight="1" x14ac:dyDescent="0.15">
      <c r="A360" s="199"/>
      <c r="B360" s="202"/>
      <c r="C360" s="203"/>
      <c r="D360" s="204"/>
      <c r="E360" s="205"/>
      <c r="F360" s="201"/>
    </row>
    <row r="361" spans="1:6" s="198" customFormat="1" ht="16.5" customHeight="1" x14ac:dyDescent="0.15">
      <c r="A361" s="199"/>
      <c r="B361" s="202"/>
      <c r="C361" s="203"/>
      <c r="D361" s="204"/>
      <c r="E361" s="205"/>
      <c r="F361" s="201"/>
    </row>
    <row r="362" spans="1:6" s="198" customFormat="1" ht="16.5" customHeight="1" x14ac:dyDescent="0.15">
      <c r="A362" s="199"/>
      <c r="B362" s="202"/>
      <c r="C362" s="203"/>
      <c r="D362" s="204"/>
      <c r="E362" s="205"/>
      <c r="F362" s="201"/>
    </row>
    <row r="363" spans="1:6" s="198" customFormat="1" ht="16.5" customHeight="1" x14ac:dyDescent="0.15">
      <c r="A363" s="199"/>
      <c r="B363" s="202"/>
      <c r="C363" s="203"/>
      <c r="D363" s="204"/>
      <c r="E363" s="205"/>
      <c r="F363" s="201"/>
    </row>
    <row r="364" spans="1:6" s="198" customFormat="1" ht="16.5" customHeight="1" x14ac:dyDescent="0.15">
      <c r="A364" s="199"/>
      <c r="B364" s="202"/>
      <c r="C364" s="203"/>
      <c r="D364" s="204"/>
      <c r="E364" s="205"/>
      <c r="F364" s="201"/>
    </row>
    <row r="365" spans="1:6" s="198" customFormat="1" ht="16.5" customHeight="1" x14ac:dyDescent="0.15">
      <c r="A365" s="199"/>
      <c r="B365" s="202"/>
      <c r="C365" s="203"/>
      <c r="D365" s="204"/>
      <c r="E365" s="205"/>
      <c r="F365" s="201"/>
    </row>
    <row r="366" spans="1:6" s="198" customFormat="1" ht="16.5" customHeight="1" x14ac:dyDescent="0.15">
      <c r="A366" s="199"/>
      <c r="B366" s="202"/>
      <c r="C366" s="203"/>
      <c r="D366" s="204"/>
      <c r="E366" s="205"/>
      <c r="F366" s="201"/>
    </row>
    <row r="367" spans="1:6" s="198" customFormat="1" ht="16.5" customHeight="1" x14ac:dyDescent="0.15">
      <c r="A367" s="199"/>
      <c r="B367" s="202"/>
      <c r="C367" s="203"/>
      <c r="D367" s="204"/>
      <c r="E367" s="205"/>
      <c r="F367" s="201"/>
    </row>
    <row r="368" spans="1:6" s="198" customFormat="1" ht="16.5" customHeight="1" x14ac:dyDescent="0.15">
      <c r="A368" s="199"/>
      <c r="B368" s="202"/>
      <c r="C368" s="203"/>
      <c r="D368" s="204"/>
      <c r="E368" s="205"/>
      <c r="F368" s="201"/>
    </row>
    <row r="369" spans="1:6" s="198" customFormat="1" ht="16.5" customHeight="1" x14ac:dyDescent="0.15">
      <c r="A369" s="199"/>
      <c r="B369" s="202"/>
      <c r="C369" s="203"/>
      <c r="D369" s="204"/>
      <c r="E369" s="205"/>
      <c r="F369" s="201"/>
    </row>
    <row r="370" spans="1:6" s="198" customFormat="1" ht="16.5" customHeight="1" x14ac:dyDescent="0.15">
      <c r="A370" s="199"/>
      <c r="B370" s="202"/>
      <c r="C370" s="203"/>
      <c r="D370" s="204"/>
      <c r="E370" s="205"/>
      <c r="F370" s="201"/>
    </row>
    <row r="371" spans="1:6" s="198" customFormat="1" ht="16.5" customHeight="1" x14ac:dyDescent="0.15">
      <c r="A371" s="199"/>
      <c r="B371" s="202"/>
      <c r="C371" s="203"/>
      <c r="D371" s="204"/>
      <c r="E371" s="205"/>
      <c r="F371" s="201"/>
    </row>
    <row r="372" spans="1:6" s="198" customFormat="1" ht="16.5" customHeight="1" x14ac:dyDescent="0.15">
      <c r="A372" s="199"/>
      <c r="B372" s="202"/>
      <c r="C372" s="203"/>
      <c r="D372" s="204"/>
      <c r="E372" s="205"/>
      <c r="F372" s="201"/>
    </row>
    <row r="373" spans="1:6" s="198" customFormat="1" ht="16.5" customHeight="1" x14ac:dyDescent="0.15">
      <c r="A373" s="199"/>
      <c r="B373" s="202"/>
      <c r="C373" s="203"/>
      <c r="D373" s="204"/>
      <c r="E373" s="205"/>
      <c r="F373" s="201"/>
    </row>
    <row r="374" spans="1:6" s="198" customFormat="1" ht="16.5" customHeight="1" x14ac:dyDescent="0.15">
      <c r="A374" s="199"/>
      <c r="B374" s="202"/>
      <c r="C374" s="203"/>
      <c r="D374" s="204"/>
      <c r="E374" s="205"/>
      <c r="F374" s="201"/>
    </row>
    <row r="375" spans="1:6" s="198" customFormat="1" ht="16.5" customHeight="1" x14ac:dyDescent="0.15">
      <c r="A375" s="199"/>
      <c r="B375" s="202"/>
      <c r="C375" s="203"/>
      <c r="D375" s="204"/>
      <c r="E375" s="205"/>
      <c r="F375" s="201"/>
    </row>
    <row r="376" spans="1:6" s="198" customFormat="1" ht="16.5" customHeight="1" x14ac:dyDescent="0.15">
      <c r="A376" s="199"/>
      <c r="B376" s="202"/>
      <c r="C376" s="203"/>
      <c r="D376" s="204"/>
      <c r="E376" s="205"/>
      <c r="F376" s="201"/>
    </row>
    <row r="377" spans="1:6" s="198" customFormat="1" ht="16.5" customHeight="1" x14ac:dyDescent="0.15">
      <c r="A377" s="199"/>
      <c r="B377" s="202"/>
      <c r="C377" s="203"/>
      <c r="D377" s="204"/>
      <c r="E377" s="205"/>
      <c r="F377" s="201"/>
    </row>
    <row r="378" spans="1:6" s="198" customFormat="1" ht="16.5" customHeight="1" x14ac:dyDescent="0.15">
      <c r="A378" s="199"/>
      <c r="B378" s="202"/>
      <c r="C378" s="203"/>
      <c r="D378" s="204"/>
      <c r="E378" s="205"/>
      <c r="F378" s="201"/>
    </row>
    <row r="379" spans="1:6" s="198" customFormat="1" ht="16.5" customHeight="1" x14ac:dyDescent="0.15">
      <c r="A379" s="199"/>
      <c r="B379" s="202"/>
      <c r="C379" s="203"/>
      <c r="D379" s="204"/>
      <c r="E379" s="205"/>
      <c r="F379" s="201"/>
    </row>
    <row r="380" spans="1:6" s="198" customFormat="1" ht="16.5" customHeight="1" x14ac:dyDescent="0.15">
      <c r="A380" s="199"/>
      <c r="B380" s="202"/>
      <c r="C380" s="203"/>
      <c r="D380" s="204"/>
      <c r="E380" s="205"/>
      <c r="F380" s="201"/>
    </row>
    <row r="381" spans="1:6" s="198" customFormat="1" ht="16.5" customHeight="1" x14ac:dyDescent="0.15">
      <c r="A381" s="199"/>
      <c r="B381" s="202"/>
      <c r="C381" s="203"/>
      <c r="D381" s="204"/>
      <c r="E381" s="205"/>
      <c r="F381" s="201"/>
    </row>
    <row r="382" spans="1:6" s="198" customFormat="1" ht="16.5" customHeight="1" x14ac:dyDescent="0.15">
      <c r="A382" s="199"/>
      <c r="B382" s="202"/>
      <c r="C382" s="203"/>
      <c r="D382" s="204"/>
      <c r="E382" s="205"/>
      <c r="F382" s="201"/>
    </row>
    <row r="383" spans="1:6" s="198" customFormat="1" ht="16.5" customHeight="1" x14ac:dyDescent="0.15">
      <c r="A383" s="199"/>
      <c r="B383" s="202"/>
      <c r="C383" s="203"/>
      <c r="D383" s="204"/>
      <c r="E383" s="205"/>
      <c r="F383" s="201"/>
    </row>
    <row r="384" spans="1:6" s="198" customFormat="1" ht="16.5" customHeight="1" x14ac:dyDescent="0.15">
      <c r="A384" s="199"/>
      <c r="B384" s="202"/>
      <c r="C384" s="203"/>
      <c r="D384" s="204"/>
      <c r="E384" s="205"/>
      <c r="F384" s="201"/>
    </row>
    <row r="385" spans="1:6" s="198" customFormat="1" ht="16.5" customHeight="1" x14ac:dyDescent="0.15">
      <c r="A385" s="199"/>
      <c r="B385" s="202"/>
      <c r="C385" s="203"/>
      <c r="D385" s="204"/>
      <c r="E385" s="205"/>
      <c r="F385" s="201"/>
    </row>
    <row r="386" spans="1:6" s="198" customFormat="1" ht="16.5" customHeight="1" x14ac:dyDescent="0.15">
      <c r="A386" s="199"/>
      <c r="B386" s="202"/>
      <c r="C386" s="203"/>
      <c r="D386" s="204"/>
      <c r="E386" s="205"/>
      <c r="F386" s="201"/>
    </row>
    <row r="387" spans="1:6" s="198" customFormat="1" ht="16.5" customHeight="1" x14ac:dyDescent="0.15">
      <c r="A387" s="199"/>
      <c r="B387" s="202"/>
      <c r="C387" s="203"/>
      <c r="D387" s="204"/>
      <c r="E387" s="205"/>
      <c r="F387" s="201"/>
    </row>
    <row r="388" spans="1:6" s="198" customFormat="1" ht="16.5" customHeight="1" x14ac:dyDescent="0.15">
      <c r="A388" s="199"/>
      <c r="B388" s="202"/>
      <c r="C388" s="203"/>
      <c r="D388" s="204"/>
      <c r="E388" s="205"/>
      <c r="F388" s="201"/>
    </row>
    <row r="389" spans="1:6" s="198" customFormat="1" ht="16.5" customHeight="1" x14ac:dyDescent="0.15">
      <c r="A389" s="199"/>
      <c r="B389" s="202"/>
      <c r="C389" s="203"/>
      <c r="D389" s="204"/>
      <c r="E389" s="205"/>
      <c r="F389" s="201"/>
    </row>
    <row r="390" spans="1:6" s="198" customFormat="1" ht="16.5" customHeight="1" x14ac:dyDescent="0.15">
      <c r="A390" s="199"/>
      <c r="B390" s="202"/>
      <c r="C390" s="203"/>
      <c r="D390" s="204"/>
      <c r="E390" s="205"/>
      <c r="F390" s="201"/>
    </row>
    <row r="391" spans="1:6" s="198" customFormat="1" ht="16.5" customHeight="1" x14ac:dyDescent="0.15">
      <c r="A391" s="199"/>
      <c r="B391" s="202"/>
      <c r="C391" s="203"/>
      <c r="D391" s="204"/>
      <c r="E391" s="205"/>
      <c r="F391" s="201"/>
    </row>
    <row r="392" spans="1:6" s="198" customFormat="1" ht="16.5" customHeight="1" x14ac:dyDescent="0.15">
      <c r="A392" s="199"/>
      <c r="B392" s="202"/>
      <c r="C392" s="203"/>
      <c r="D392" s="204"/>
      <c r="E392" s="205"/>
      <c r="F392" s="201"/>
    </row>
    <row r="393" spans="1:6" s="198" customFormat="1" ht="16.5" customHeight="1" x14ac:dyDescent="0.15">
      <c r="A393" s="199"/>
      <c r="B393" s="202"/>
      <c r="C393" s="203"/>
      <c r="D393" s="204"/>
      <c r="E393" s="205"/>
      <c r="F393" s="201"/>
    </row>
    <row r="394" spans="1:6" s="198" customFormat="1" ht="16.5" customHeight="1" x14ac:dyDescent="0.15">
      <c r="A394" s="199"/>
      <c r="B394" s="202"/>
      <c r="C394" s="203"/>
      <c r="D394" s="204"/>
      <c r="E394" s="205"/>
      <c r="F394" s="201"/>
    </row>
    <row r="395" spans="1:6" s="198" customFormat="1" ht="16.5" customHeight="1" x14ac:dyDescent="0.15">
      <c r="A395" s="199"/>
      <c r="B395" s="202"/>
      <c r="C395" s="203"/>
      <c r="D395" s="204"/>
      <c r="E395" s="205"/>
      <c r="F395" s="201"/>
    </row>
    <row r="396" spans="1:6" s="198" customFormat="1" ht="16.5" customHeight="1" x14ac:dyDescent="0.15">
      <c r="A396" s="199"/>
      <c r="B396" s="202"/>
      <c r="C396" s="203"/>
      <c r="D396" s="204"/>
      <c r="E396" s="205"/>
      <c r="F396" s="201"/>
    </row>
    <row r="397" spans="1:6" s="198" customFormat="1" ht="16.5" customHeight="1" x14ac:dyDescent="0.15">
      <c r="A397" s="199"/>
      <c r="B397" s="202"/>
      <c r="C397" s="203"/>
      <c r="D397" s="204"/>
      <c r="E397" s="205"/>
      <c r="F397" s="201"/>
    </row>
    <row r="398" spans="1:6" s="198" customFormat="1" ht="16.5" customHeight="1" x14ac:dyDescent="0.15">
      <c r="A398" s="199"/>
      <c r="B398" s="202"/>
      <c r="C398" s="203"/>
      <c r="D398" s="204"/>
      <c r="E398" s="205"/>
      <c r="F398" s="201"/>
    </row>
    <row r="399" spans="1:6" s="198" customFormat="1" ht="16.5" customHeight="1" x14ac:dyDescent="0.15">
      <c r="A399" s="199"/>
      <c r="B399" s="202"/>
      <c r="C399" s="203"/>
      <c r="D399" s="204"/>
      <c r="E399" s="205"/>
      <c r="F399" s="201"/>
    </row>
    <row r="400" spans="1:6" s="198" customFormat="1" ht="16.5" customHeight="1" x14ac:dyDescent="0.15">
      <c r="A400" s="199"/>
      <c r="B400" s="202"/>
      <c r="C400" s="203"/>
      <c r="D400" s="204"/>
      <c r="E400" s="205"/>
      <c r="F400" s="201"/>
    </row>
    <row r="401" spans="1:6" s="198" customFormat="1" ht="16.5" customHeight="1" x14ac:dyDescent="0.15">
      <c r="A401" s="199"/>
      <c r="B401" s="202"/>
      <c r="C401" s="203"/>
      <c r="D401" s="204"/>
      <c r="E401" s="205"/>
      <c r="F401" s="201"/>
    </row>
    <row r="402" spans="1:6" s="198" customFormat="1" ht="16.5" customHeight="1" x14ac:dyDescent="0.15">
      <c r="A402" s="199"/>
      <c r="B402" s="202"/>
      <c r="C402" s="203"/>
      <c r="D402" s="204"/>
      <c r="E402" s="205"/>
      <c r="F402" s="201"/>
    </row>
    <row r="403" spans="1:6" s="198" customFormat="1" ht="16.5" customHeight="1" x14ac:dyDescent="0.15">
      <c r="A403" s="199"/>
      <c r="B403" s="202"/>
      <c r="C403" s="203"/>
      <c r="D403" s="204"/>
      <c r="E403" s="205"/>
      <c r="F403" s="201"/>
    </row>
    <row r="404" spans="1:6" s="198" customFormat="1" ht="16.5" customHeight="1" x14ac:dyDescent="0.15">
      <c r="A404" s="199"/>
      <c r="B404" s="202"/>
      <c r="C404" s="203"/>
      <c r="D404" s="204"/>
      <c r="E404" s="205"/>
      <c r="F404" s="201"/>
    </row>
    <row r="405" spans="1:6" s="198" customFormat="1" ht="16.5" customHeight="1" x14ac:dyDescent="0.15">
      <c r="A405" s="199"/>
      <c r="B405" s="202"/>
      <c r="C405" s="203"/>
      <c r="D405" s="204"/>
      <c r="E405" s="205"/>
      <c r="F405" s="201"/>
    </row>
    <row r="406" spans="1:6" s="198" customFormat="1" ht="16.5" customHeight="1" x14ac:dyDescent="0.15">
      <c r="A406" s="199"/>
      <c r="B406" s="202"/>
      <c r="C406" s="203"/>
      <c r="D406" s="204"/>
      <c r="E406" s="205"/>
      <c r="F406" s="201"/>
    </row>
    <row r="407" spans="1:6" s="198" customFormat="1" ht="16.5" customHeight="1" x14ac:dyDescent="0.15">
      <c r="A407" s="199"/>
      <c r="B407" s="202"/>
      <c r="C407" s="203"/>
      <c r="D407" s="204"/>
      <c r="E407" s="205"/>
      <c r="F407" s="201"/>
    </row>
    <row r="408" spans="1:6" s="198" customFormat="1" ht="16.5" customHeight="1" x14ac:dyDescent="0.15">
      <c r="A408" s="199"/>
      <c r="B408" s="202"/>
      <c r="C408" s="203"/>
      <c r="D408" s="204"/>
      <c r="E408" s="205"/>
      <c r="F408" s="201"/>
    </row>
    <row r="409" spans="1:6" s="198" customFormat="1" ht="16.5" customHeight="1" x14ac:dyDescent="0.15">
      <c r="A409" s="199"/>
      <c r="B409" s="202"/>
      <c r="C409" s="203"/>
      <c r="D409" s="204"/>
      <c r="E409" s="205"/>
      <c r="F409" s="201"/>
    </row>
    <row r="410" spans="1:6" s="198" customFormat="1" ht="16.5" customHeight="1" x14ac:dyDescent="0.15">
      <c r="A410" s="199"/>
      <c r="B410" s="202"/>
      <c r="C410" s="203"/>
      <c r="D410" s="204"/>
      <c r="E410" s="205"/>
      <c r="F410" s="201"/>
    </row>
    <row r="411" spans="1:6" s="198" customFormat="1" ht="16.5" customHeight="1" x14ac:dyDescent="0.15">
      <c r="A411" s="199"/>
      <c r="B411" s="202"/>
      <c r="C411" s="203"/>
      <c r="D411" s="204"/>
      <c r="E411" s="205"/>
      <c r="F411" s="201"/>
    </row>
    <row r="412" spans="1:6" s="198" customFormat="1" ht="16.5" customHeight="1" x14ac:dyDescent="0.15">
      <c r="A412" s="199"/>
      <c r="B412" s="202"/>
      <c r="C412" s="203"/>
      <c r="D412" s="204"/>
      <c r="E412" s="205"/>
      <c r="F412" s="201"/>
    </row>
    <row r="413" spans="1:6" s="198" customFormat="1" ht="16.5" customHeight="1" x14ac:dyDescent="0.15">
      <c r="A413" s="199"/>
      <c r="B413" s="202"/>
      <c r="C413" s="203"/>
      <c r="D413" s="204"/>
      <c r="E413" s="205"/>
      <c r="F413" s="201"/>
    </row>
    <row r="414" spans="1:6" s="198" customFormat="1" ht="16.5" customHeight="1" x14ac:dyDescent="0.15">
      <c r="A414" s="199"/>
      <c r="B414" s="202"/>
      <c r="C414" s="203"/>
      <c r="D414" s="204"/>
      <c r="E414" s="205"/>
      <c r="F414" s="201"/>
    </row>
    <row r="415" spans="1:6" s="198" customFormat="1" ht="16.5" customHeight="1" x14ac:dyDescent="0.15">
      <c r="A415" s="199"/>
      <c r="B415" s="202"/>
      <c r="C415" s="203"/>
      <c r="D415" s="204"/>
      <c r="E415" s="205"/>
      <c r="F415" s="201"/>
    </row>
    <row r="416" spans="1:6" s="198" customFormat="1" ht="16.5" customHeight="1" x14ac:dyDescent="0.15">
      <c r="A416" s="199"/>
      <c r="B416" s="202"/>
      <c r="C416" s="203"/>
      <c r="D416" s="204"/>
      <c r="E416" s="205"/>
      <c r="F416" s="201"/>
    </row>
    <row r="417" spans="1:6" s="198" customFormat="1" ht="16.5" customHeight="1" x14ac:dyDescent="0.15">
      <c r="A417" s="199"/>
      <c r="B417" s="202"/>
      <c r="C417" s="203"/>
      <c r="D417" s="204"/>
      <c r="E417" s="205"/>
      <c r="F417" s="201"/>
    </row>
    <row r="418" spans="1:6" s="198" customFormat="1" ht="16.5" customHeight="1" x14ac:dyDescent="0.15">
      <c r="A418" s="199"/>
      <c r="B418" s="202"/>
      <c r="C418" s="203"/>
      <c r="D418" s="204"/>
      <c r="E418" s="205"/>
      <c r="F418" s="201"/>
    </row>
    <row r="419" spans="1:6" s="198" customFormat="1" ht="16.5" customHeight="1" x14ac:dyDescent="0.15">
      <c r="A419" s="199"/>
      <c r="B419" s="202"/>
      <c r="C419" s="203"/>
      <c r="D419" s="204"/>
      <c r="E419" s="205"/>
      <c r="F419" s="201"/>
    </row>
    <row r="420" spans="1:6" s="198" customFormat="1" ht="16.5" customHeight="1" x14ac:dyDescent="0.15">
      <c r="A420" s="199"/>
      <c r="B420" s="202"/>
      <c r="C420" s="203"/>
      <c r="D420" s="204"/>
      <c r="E420" s="205"/>
      <c r="F420" s="201"/>
    </row>
    <row r="421" spans="1:6" s="198" customFormat="1" ht="16.5" customHeight="1" x14ac:dyDescent="0.15">
      <c r="A421" s="199"/>
      <c r="B421" s="202"/>
      <c r="C421" s="203"/>
      <c r="D421" s="204"/>
      <c r="E421" s="205"/>
      <c r="F421" s="201"/>
    </row>
    <row r="422" spans="1:6" s="198" customFormat="1" ht="16.5" customHeight="1" x14ac:dyDescent="0.15">
      <c r="A422" s="199"/>
      <c r="B422" s="202"/>
      <c r="C422" s="203"/>
      <c r="D422" s="204"/>
      <c r="E422" s="205"/>
      <c r="F422" s="201"/>
    </row>
    <row r="423" spans="1:6" s="198" customFormat="1" ht="16.5" customHeight="1" x14ac:dyDescent="0.15">
      <c r="A423" s="199"/>
      <c r="B423" s="202"/>
      <c r="C423" s="203"/>
      <c r="D423" s="204"/>
      <c r="E423" s="205"/>
      <c r="F423" s="201"/>
    </row>
    <row r="424" spans="1:6" s="198" customFormat="1" ht="16.5" customHeight="1" x14ac:dyDescent="0.15">
      <c r="A424" s="199"/>
      <c r="B424" s="202"/>
      <c r="C424" s="203"/>
      <c r="D424" s="204"/>
      <c r="E424" s="205"/>
      <c r="F424" s="201"/>
    </row>
    <row r="425" spans="1:6" s="198" customFormat="1" ht="16.5" customHeight="1" x14ac:dyDescent="0.15">
      <c r="A425" s="199"/>
      <c r="B425" s="202"/>
      <c r="C425" s="203"/>
      <c r="D425" s="204"/>
      <c r="E425" s="205"/>
      <c r="F425" s="201"/>
    </row>
    <row r="426" spans="1:6" s="198" customFormat="1" ht="16.5" customHeight="1" x14ac:dyDescent="0.15">
      <c r="A426" s="199"/>
      <c r="B426" s="202"/>
      <c r="C426" s="203"/>
      <c r="D426" s="204"/>
      <c r="E426" s="205"/>
      <c r="F426" s="201"/>
    </row>
    <row r="427" spans="1:6" s="198" customFormat="1" ht="16.5" customHeight="1" x14ac:dyDescent="0.15">
      <c r="A427" s="199"/>
      <c r="B427" s="202"/>
      <c r="C427" s="203"/>
      <c r="D427" s="204"/>
      <c r="E427" s="205"/>
      <c r="F427" s="201"/>
    </row>
    <row r="428" spans="1:6" s="198" customFormat="1" ht="16.5" customHeight="1" x14ac:dyDescent="0.15">
      <c r="A428" s="199"/>
      <c r="B428" s="202"/>
      <c r="C428" s="203"/>
      <c r="D428" s="204"/>
      <c r="E428" s="205"/>
      <c r="F428" s="201"/>
    </row>
    <row r="429" spans="1:6" s="198" customFormat="1" ht="16.5" customHeight="1" x14ac:dyDescent="0.15">
      <c r="A429" s="199"/>
      <c r="B429" s="202"/>
      <c r="C429" s="203"/>
      <c r="D429" s="204"/>
      <c r="E429" s="205"/>
      <c r="F429" s="201"/>
    </row>
    <row r="430" spans="1:6" s="198" customFormat="1" ht="16.5" customHeight="1" x14ac:dyDescent="0.15">
      <c r="A430" s="199"/>
      <c r="B430" s="202"/>
      <c r="C430" s="203"/>
      <c r="D430" s="204"/>
      <c r="E430" s="205"/>
      <c r="F430" s="201"/>
    </row>
    <row r="431" spans="1:6" s="198" customFormat="1" ht="16.5" customHeight="1" x14ac:dyDescent="0.15">
      <c r="A431" s="199"/>
      <c r="B431" s="202"/>
      <c r="C431" s="203"/>
      <c r="D431" s="204"/>
      <c r="E431" s="205"/>
      <c r="F431" s="201"/>
    </row>
    <row r="432" spans="1:6" s="198" customFormat="1" ht="16.5" customHeight="1" x14ac:dyDescent="0.15">
      <c r="A432" s="199"/>
      <c r="B432" s="202"/>
      <c r="C432" s="203"/>
      <c r="D432" s="204"/>
      <c r="E432" s="205"/>
      <c r="F432" s="201"/>
    </row>
    <row r="433" spans="1:6" s="198" customFormat="1" ht="16.5" customHeight="1" x14ac:dyDescent="0.15">
      <c r="A433" s="199"/>
      <c r="B433" s="202"/>
      <c r="C433" s="203"/>
      <c r="D433" s="204"/>
      <c r="E433" s="205"/>
      <c r="F433" s="201"/>
    </row>
    <row r="434" spans="1:6" s="198" customFormat="1" ht="16.5" customHeight="1" x14ac:dyDescent="0.15">
      <c r="A434" s="199"/>
      <c r="B434" s="202"/>
      <c r="C434" s="203"/>
      <c r="D434" s="204"/>
      <c r="E434" s="205"/>
      <c r="F434" s="201"/>
    </row>
    <row r="435" spans="1:6" s="198" customFormat="1" ht="16.5" customHeight="1" x14ac:dyDescent="0.15">
      <c r="A435" s="199"/>
      <c r="B435" s="202"/>
      <c r="C435" s="203"/>
      <c r="D435" s="204"/>
      <c r="E435" s="205"/>
      <c r="F435" s="201"/>
    </row>
    <row r="436" spans="1:6" s="198" customFormat="1" ht="16.5" customHeight="1" x14ac:dyDescent="0.15">
      <c r="A436" s="199"/>
      <c r="B436" s="202"/>
      <c r="C436" s="203"/>
      <c r="D436" s="204"/>
      <c r="E436" s="205"/>
      <c r="F436" s="201"/>
    </row>
    <row r="437" spans="1:6" s="198" customFormat="1" ht="16.5" customHeight="1" x14ac:dyDescent="0.15">
      <c r="A437" s="199"/>
      <c r="B437" s="202"/>
      <c r="C437" s="203"/>
      <c r="D437" s="204"/>
      <c r="E437" s="205"/>
      <c r="F437" s="201"/>
    </row>
    <row r="438" spans="1:6" s="198" customFormat="1" ht="16.5" customHeight="1" x14ac:dyDescent="0.15">
      <c r="A438" s="199"/>
      <c r="B438" s="202"/>
      <c r="C438" s="203"/>
      <c r="D438" s="204"/>
      <c r="E438" s="205"/>
      <c r="F438" s="201"/>
    </row>
    <row r="439" spans="1:6" s="198" customFormat="1" ht="16.5" customHeight="1" x14ac:dyDescent="0.15">
      <c r="A439" s="199"/>
      <c r="B439" s="202"/>
      <c r="C439" s="203"/>
      <c r="D439" s="204"/>
      <c r="E439" s="205"/>
      <c r="F439" s="201"/>
    </row>
    <row r="440" spans="1:6" s="198" customFormat="1" ht="16.5" customHeight="1" x14ac:dyDescent="0.15">
      <c r="A440" s="199"/>
      <c r="B440" s="202"/>
      <c r="C440" s="203"/>
      <c r="D440" s="204"/>
      <c r="E440" s="205"/>
      <c r="F440" s="201"/>
    </row>
    <row r="441" spans="1:6" s="198" customFormat="1" ht="16.5" customHeight="1" x14ac:dyDescent="0.15">
      <c r="A441" s="199"/>
      <c r="B441" s="202"/>
      <c r="C441" s="203"/>
      <c r="D441" s="204"/>
      <c r="E441" s="205"/>
      <c r="F441" s="201"/>
    </row>
    <row r="442" spans="1:6" s="198" customFormat="1" ht="16.5" customHeight="1" x14ac:dyDescent="0.15">
      <c r="A442" s="199"/>
      <c r="B442" s="202"/>
      <c r="C442" s="203"/>
      <c r="D442" s="204"/>
      <c r="E442" s="205"/>
      <c r="F442" s="201"/>
    </row>
    <row r="443" spans="1:6" s="198" customFormat="1" ht="16.5" customHeight="1" x14ac:dyDescent="0.15">
      <c r="A443" s="199"/>
      <c r="B443" s="202"/>
      <c r="C443" s="203"/>
      <c r="D443" s="204"/>
      <c r="E443" s="205"/>
      <c r="F443" s="201"/>
    </row>
    <row r="444" spans="1:6" s="198" customFormat="1" ht="16.5" customHeight="1" x14ac:dyDescent="0.15">
      <c r="A444" s="199"/>
      <c r="B444" s="202"/>
      <c r="C444" s="203"/>
      <c r="D444" s="204"/>
      <c r="E444" s="205"/>
      <c r="F444" s="201"/>
    </row>
    <row r="445" spans="1:6" s="198" customFormat="1" ht="16.5" customHeight="1" x14ac:dyDescent="0.15">
      <c r="A445" s="199"/>
      <c r="B445" s="202"/>
      <c r="C445" s="203"/>
      <c r="D445" s="204"/>
      <c r="E445" s="205"/>
      <c r="F445" s="201"/>
    </row>
    <row r="446" spans="1:6" s="198" customFormat="1" ht="16.5" customHeight="1" x14ac:dyDescent="0.15">
      <c r="A446" s="199"/>
      <c r="B446" s="202"/>
      <c r="C446" s="203"/>
      <c r="D446" s="204"/>
      <c r="E446" s="205"/>
      <c r="F446" s="201"/>
    </row>
    <row r="447" spans="1:6" s="198" customFormat="1" ht="16.5" customHeight="1" x14ac:dyDescent="0.15">
      <c r="A447" s="199"/>
      <c r="B447" s="202"/>
      <c r="C447" s="203"/>
      <c r="D447" s="204"/>
      <c r="E447" s="205"/>
      <c r="F447" s="201"/>
    </row>
    <row r="448" spans="1:6" s="198" customFormat="1" ht="16.5" customHeight="1" x14ac:dyDescent="0.15">
      <c r="A448" s="199"/>
      <c r="B448" s="202"/>
      <c r="C448" s="203"/>
      <c r="D448" s="204"/>
      <c r="E448" s="205"/>
      <c r="F448" s="201"/>
    </row>
    <row r="449" spans="1:6" s="198" customFormat="1" ht="16.5" customHeight="1" x14ac:dyDescent="0.15">
      <c r="A449" s="199"/>
      <c r="B449" s="202"/>
      <c r="C449" s="203"/>
      <c r="D449" s="204"/>
      <c r="E449" s="205"/>
      <c r="F449" s="201"/>
    </row>
    <row r="450" spans="1:6" s="198" customFormat="1" ht="16.5" customHeight="1" x14ac:dyDescent="0.15">
      <c r="A450" s="199"/>
      <c r="B450" s="202"/>
      <c r="C450" s="203"/>
      <c r="D450" s="204"/>
      <c r="E450" s="205"/>
      <c r="F450" s="201"/>
    </row>
    <row r="451" spans="1:6" s="198" customFormat="1" ht="16.5" customHeight="1" x14ac:dyDescent="0.15">
      <c r="A451" s="199"/>
      <c r="B451" s="202"/>
      <c r="C451" s="203"/>
      <c r="D451" s="204"/>
      <c r="E451" s="205"/>
      <c r="F451" s="201"/>
    </row>
    <row r="452" spans="1:6" s="198" customFormat="1" ht="16.5" customHeight="1" x14ac:dyDescent="0.15">
      <c r="A452" s="199"/>
      <c r="B452" s="202"/>
      <c r="C452" s="203"/>
      <c r="D452" s="204"/>
      <c r="E452" s="205"/>
      <c r="F452" s="201"/>
    </row>
    <row r="453" spans="1:6" s="198" customFormat="1" ht="16.5" customHeight="1" x14ac:dyDescent="0.15">
      <c r="A453" s="199"/>
      <c r="B453" s="202"/>
      <c r="C453" s="203"/>
      <c r="D453" s="204"/>
      <c r="E453" s="205"/>
      <c r="F453" s="201"/>
    </row>
    <row r="454" spans="1:6" s="198" customFormat="1" ht="16.5" customHeight="1" x14ac:dyDescent="0.15">
      <c r="A454" s="199"/>
      <c r="B454" s="202"/>
      <c r="C454" s="203"/>
      <c r="D454" s="204"/>
      <c r="E454" s="205"/>
      <c r="F454" s="201"/>
    </row>
    <row r="455" spans="1:6" s="198" customFormat="1" ht="16.5" customHeight="1" x14ac:dyDescent="0.15">
      <c r="A455" s="199"/>
      <c r="B455" s="202"/>
      <c r="C455" s="203"/>
      <c r="D455" s="204"/>
      <c r="E455" s="205"/>
      <c r="F455" s="201"/>
    </row>
    <row r="456" spans="1:6" s="198" customFormat="1" ht="16.5" customHeight="1" x14ac:dyDescent="0.15">
      <c r="A456" s="199"/>
      <c r="B456" s="202"/>
      <c r="C456" s="203"/>
      <c r="D456" s="204"/>
      <c r="E456" s="205"/>
      <c r="F456" s="201"/>
    </row>
    <row r="457" spans="1:6" s="198" customFormat="1" ht="16.5" customHeight="1" x14ac:dyDescent="0.15">
      <c r="A457" s="199"/>
      <c r="B457" s="202"/>
      <c r="C457" s="203"/>
      <c r="D457" s="204"/>
      <c r="E457" s="205"/>
      <c r="F457" s="201"/>
    </row>
    <row r="458" spans="1:6" s="198" customFormat="1" ht="16.5" customHeight="1" x14ac:dyDescent="0.15">
      <c r="A458" s="199"/>
      <c r="B458" s="202"/>
      <c r="C458" s="203"/>
      <c r="D458" s="204"/>
      <c r="E458" s="205"/>
      <c r="F458" s="201"/>
    </row>
    <row r="459" spans="1:6" s="198" customFormat="1" ht="16.5" customHeight="1" x14ac:dyDescent="0.15">
      <c r="A459" s="199"/>
      <c r="B459" s="202"/>
      <c r="C459" s="203"/>
      <c r="D459" s="204"/>
      <c r="E459" s="205"/>
      <c r="F459" s="201"/>
    </row>
    <row r="460" spans="1:6" s="198" customFormat="1" ht="16.5" customHeight="1" x14ac:dyDescent="0.15">
      <c r="A460" s="199"/>
      <c r="B460" s="202"/>
      <c r="C460" s="203"/>
      <c r="D460" s="204"/>
      <c r="E460" s="205"/>
      <c r="F460" s="201"/>
    </row>
    <row r="461" spans="1:6" s="198" customFormat="1" ht="16.5" customHeight="1" x14ac:dyDescent="0.15">
      <c r="A461" s="199"/>
      <c r="B461" s="202"/>
      <c r="C461" s="203"/>
      <c r="D461" s="204"/>
      <c r="E461" s="205"/>
      <c r="F461" s="201"/>
    </row>
    <row r="462" spans="1:6" s="198" customFormat="1" ht="16.5" customHeight="1" x14ac:dyDescent="0.15">
      <c r="A462" s="199"/>
      <c r="B462" s="202"/>
      <c r="C462" s="203"/>
      <c r="D462" s="204"/>
      <c r="E462" s="205"/>
      <c r="F462" s="201"/>
    </row>
    <row r="463" spans="1:6" s="198" customFormat="1" ht="16.5" customHeight="1" x14ac:dyDescent="0.15">
      <c r="A463" s="199"/>
      <c r="B463" s="202"/>
      <c r="C463" s="203"/>
      <c r="D463" s="204"/>
      <c r="E463" s="205"/>
      <c r="F463" s="201"/>
    </row>
    <row r="464" spans="1:6" s="198" customFormat="1" ht="16.5" customHeight="1" x14ac:dyDescent="0.15">
      <c r="A464" s="199"/>
      <c r="B464" s="202"/>
      <c r="C464" s="203"/>
      <c r="D464" s="204"/>
      <c r="E464" s="205"/>
      <c r="F464" s="201"/>
    </row>
    <row r="465" spans="1:6" s="198" customFormat="1" ht="16.5" customHeight="1" x14ac:dyDescent="0.15">
      <c r="A465" s="199"/>
      <c r="B465" s="202"/>
      <c r="C465" s="203"/>
      <c r="D465" s="204"/>
      <c r="E465" s="205"/>
      <c r="F465" s="201"/>
    </row>
    <row r="466" spans="1:6" s="198" customFormat="1" ht="16.5" customHeight="1" x14ac:dyDescent="0.15">
      <c r="A466" s="199"/>
      <c r="B466" s="202"/>
      <c r="C466" s="203"/>
      <c r="D466" s="204"/>
      <c r="E466" s="205"/>
      <c r="F466" s="201"/>
    </row>
    <row r="467" spans="1:6" s="198" customFormat="1" ht="16.5" customHeight="1" x14ac:dyDescent="0.15">
      <c r="A467" s="199"/>
      <c r="B467" s="202"/>
      <c r="C467" s="203"/>
      <c r="D467" s="204"/>
      <c r="E467" s="205"/>
      <c r="F467" s="201"/>
    </row>
    <row r="468" spans="1:6" s="198" customFormat="1" ht="16.5" customHeight="1" x14ac:dyDescent="0.15">
      <c r="A468" s="199"/>
      <c r="B468" s="202"/>
      <c r="C468" s="203"/>
      <c r="D468" s="204"/>
      <c r="E468" s="205"/>
      <c r="F468" s="201"/>
    </row>
    <row r="469" spans="1:6" s="198" customFormat="1" ht="16.5" customHeight="1" x14ac:dyDescent="0.15">
      <c r="A469" s="199"/>
      <c r="B469" s="202"/>
      <c r="C469" s="203"/>
      <c r="D469" s="204"/>
      <c r="E469" s="205"/>
      <c r="F469" s="201"/>
    </row>
    <row r="470" spans="1:6" s="198" customFormat="1" ht="16.5" customHeight="1" x14ac:dyDescent="0.15">
      <c r="A470" s="199"/>
      <c r="B470" s="202"/>
      <c r="C470" s="203"/>
      <c r="D470" s="204"/>
      <c r="E470" s="205"/>
      <c r="F470" s="201"/>
    </row>
    <row r="471" spans="1:6" s="198" customFormat="1" ht="16.5" customHeight="1" x14ac:dyDescent="0.15">
      <c r="A471" s="199"/>
      <c r="B471" s="202"/>
      <c r="C471" s="203"/>
      <c r="D471" s="204"/>
      <c r="E471" s="205"/>
      <c r="F471" s="201"/>
    </row>
    <row r="472" spans="1:6" s="198" customFormat="1" ht="16.5" customHeight="1" x14ac:dyDescent="0.15">
      <c r="A472" s="199"/>
      <c r="B472" s="202"/>
      <c r="C472" s="203"/>
      <c r="D472" s="204"/>
      <c r="E472" s="205"/>
      <c r="F472" s="201"/>
    </row>
    <row r="473" spans="1:6" s="198" customFormat="1" ht="16.5" customHeight="1" x14ac:dyDescent="0.15">
      <c r="A473" s="199"/>
      <c r="B473" s="202"/>
      <c r="C473" s="203"/>
      <c r="D473" s="204"/>
      <c r="E473" s="205"/>
      <c r="F473" s="201"/>
    </row>
    <row r="474" spans="1:6" s="198" customFormat="1" ht="16.5" customHeight="1" x14ac:dyDescent="0.15">
      <c r="A474" s="199"/>
      <c r="B474" s="202"/>
      <c r="C474" s="203"/>
      <c r="D474" s="204"/>
      <c r="E474" s="205"/>
      <c r="F474" s="201"/>
    </row>
    <row r="475" spans="1:6" s="198" customFormat="1" ht="16.5" customHeight="1" x14ac:dyDescent="0.15">
      <c r="A475" s="199"/>
      <c r="B475" s="202"/>
      <c r="C475" s="203"/>
      <c r="D475" s="204"/>
      <c r="E475" s="205"/>
      <c r="F475" s="201"/>
    </row>
    <row r="476" spans="1:6" s="198" customFormat="1" ht="16.5" customHeight="1" x14ac:dyDescent="0.15">
      <c r="A476" s="199"/>
      <c r="B476" s="202"/>
      <c r="C476" s="203"/>
      <c r="D476" s="204"/>
      <c r="E476" s="205"/>
      <c r="F476" s="201"/>
    </row>
    <row r="477" spans="1:6" s="198" customFormat="1" ht="16.5" customHeight="1" x14ac:dyDescent="0.15">
      <c r="A477" s="199"/>
      <c r="B477" s="202"/>
      <c r="C477" s="203"/>
      <c r="D477" s="204"/>
      <c r="E477" s="205"/>
      <c r="F477" s="201"/>
    </row>
    <row r="478" spans="1:6" s="198" customFormat="1" ht="16.5" customHeight="1" x14ac:dyDescent="0.15">
      <c r="A478" s="199"/>
      <c r="B478" s="202"/>
      <c r="C478" s="203"/>
      <c r="D478" s="204"/>
      <c r="E478" s="205"/>
      <c r="F478" s="201"/>
    </row>
    <row r="479" spans="1:6" s="198" customFormat="1" ht="16.5" customHeight="1" x14ac:dyDescent="0.15">
      <c r="A479" s="199"/>
      <c r="B479" s="202"/>
      <c r="C479" s="203"/>
      <c r="D479" s="204"/>
      <c r="E479" s="205"/>
      <c r="F479" s="201"/>
    </row>
    <row r="480" spans="1:6" s="198" customFormat="1" ht="16.5" customHeight="1" x14ac:dyDescent="0.15">
      <c r="A480" s="199"/>
      <c r="B480" s="202"/>
      <c r="C480" s="203"/>
      <c r="D480" s="204"/>
      <c r="E480" s="205"/>
      <c r="F480" s="201"/>
    </row>
    <row r="481" spans="1:6" s="198" customFormat="1" ht="16.5" customHeight="1" x14ac:dyDescent="0.15">
      <c r="A481" s="199"/>
      <c r="B481" s="202"/>
      <c r="C481" s="203"/>
      <c r="D481" s="204"/>
      <c r="E481" s="205"/>
      <c r="F481" s="201"/>
    </row>
    <row r="482" spans="1:6" s="198" customFormat="1" ht="16.5" customHeight="1" x14ac:dyDescent="0.15">
      <c r="A482" s="199"/>
      <c r="B482" s="202"/>
      <c r="C482" s="203"/>
      <c r="D482" s="204"/>
      <c r="E482" s="205"/>
      <c r="F482" s="201"/>
    </row>
    <row r="483" spans="1:6" s="198" customFormat="1" ht="16.5" customHeight="1" x14ac:dyDescent="0.15">
      <c r="A483" s="199"/>
      <c r="B483" s="202"/>
      <c r="C483" s="203"/>
      <c r="D483" s="204"/>
      <c r="E483" s="205"/>
      <c r="F483" s="201"/>
    </row>
    <row r="484" spans="1:6" s="198" customFormat="1" ht="16.5" customHeight="1" x14ac:dyDescent="0.15">
      <c r="A484" s="199"/>
      <c r="B484" s="202"/>
      <c r="C484" s="203"/>
      <c r="D484" s="204"/>
      <c r="E484" s="205"/>
      <c r="F484" s="201"/>
    </row>
    <row r="485" spans="1:6" s="198" customFormat="1" ht="16.5" customHeight="1" x14ac:dyDescent="0.15">
      <c r="A485" s="199"/>
      <c r="B485" s="202"/>
      <c r="C485" s="203"/>
      <c r="D485" s="204"/>
      <c r="E485" s="205"/>
      <c r="F485" s="201"/>
    </row>
    <row r="486" spans="1:6" s="198" customFormat="1" ht="16.5" customHeight="1" x14ac:dyDescent="0.15">
      <c r="A486" s="199"/>
      <c r="B486" s="202"/>
      <c r="C486" s="203"/>
      <c r="D486" s="204"/>
      <c r="E486" s="205"/>
      <c r="F486" s="201"/>
    </row>
    <row r="487" spans="1:6" s="198" customFormat="1" ht="16.5" customHeight="1" x14ac:dyDescent="0.15">
      <c r="A487" s="199"/>
      <c r="B487" s="202"/>
      <c r="C487" s="203"/>
      <c r="D487" s="204"/>
      <c r="E487" s="205"/>
      <c r="F487" s="201"/>
    </row>
    <row r="488" spans="1:6" s="198" customFormat="1" ht="16.5" customHeight="1" x14ac:dyDescent="0.15">
      <c r="A488" s="199"/>
      <c r="B488" s="202"/>
      <c r="C488" s="203"/>
      <c r="D488" s="204"/>
      <c r="E488" s="205"/>
      <c r="F488" s="201"/>
    </row>
    <row r="489" spans="1:6" s="198" customFormat="1" ht="16.5" customHeight="1" x14ac:dyDescent="0.15">
      <c r="A489" s="199"/>
      <c r="B489" s="202"/>
      <c r="C489" s="203"/>
      <c r="D489" s="204"/>
      <c r="E489" s="205"/>
      <c r="F489" s="201"/>
    </row>
    <row r="490" spans="1:6" s="198" customFormat="1" ht="16.5" customHeight="1" x14ac:dyDescent="0.15">
      <c r="A490" s="199"/>
      <c r="B490" s="202"/>
      <c r="C490" s="203"/>
      <c r="D490" s="204"/>
      <c r="E490" s="205"/>
      <c r="F490" s="201"/>
    </row>
    <row r="491" spans="1:6" s="198" customFormat="1" ht="16.5" customHeight="1" x14ac:dyDescent="0.15">
      <c r="A491" s="199"/>
      <c r="B491" s="202"/>
      <c r="C491" s="203"/>
      <c r="D491" s="204"/>
      <c r="E491" s="205"/>
      <c r="F491" s="201"/>
    </row>
    <row r="492" spans="1:6" s="198" customFormat="1" ht="16.5" customHeight="1" x14ac:dyDescent="0.15">
      <c r="A492" s="199"/>
      <c r="B492" s="202"/>
      <c r="C492" s="203"/>
      <c r="D492" s="204"/>
      <c r="E492" s="205"/>
      <c r="F492" s="201"/>
    </row>
    <row r="493" spans="1:6" s="198" customFormat="1" ht="16.5" customHeight="1" x14ac:dyDescent="0.15">
      <c r="A493" s="199"/>
      <c r="B493" s="202"/>
      <c r="C493" s="203"/>
      <c r="D493" s="204"/>
      <c r="E493" s="205"/>
      <c r="F493" s="201"/>
    </row>
    <row r="494" spans="1:6" s="198" customFormat="1" ht="16.5" customHeight="1" x14ac:dyDescent="0.15">
      <c r="A494" s="199"/>
      <c r="B494" s="202"/>
      <c r="C494" s="203"/>
      <c r="D494" s="204"/>
      <c r="E494" s="205"/>
      <c r="F494" s="201"/>
    </row>
    <row r="495" spans="1:6" s="198" customFormat="1" ht="16.5" customHeight="1" x14ac:dyDescent="0.15">
      <c r="A495" s="199"/>
      <c r="B495" s="202"/>
      <c r="C495" s="203"/>
      <c r="D495" s="204"/>
      <c r="E495" s="205"/>
      <c r="F495" s="201"/>
    </row>
    <row r="496" spans="1:6" s="198" customFormat="1" ht="16.5" customHeight="1" x14ac:dyDescent="0.15">
      <c r="A496" s="199"/>
      <c r="B496" s="202"/>
      <c r="C496" s="203"/>
      <c r="D496" s="204"/>
      <c r="E496" s="205"/>
      <c r="F496" s="201"/>
    </row>
    <row r="497" spans="1:6" s="198" customFormat="1" ht="16.5" customHeight="1" x14ac:dyDescent="0.15">
      <c r="A497" s="199"/>
      <c r="B497" s="202"/>
      <c r="C497" s="203"/>
      <c r="D497" s="204"/>
      <c r="E497" s="205"/>
      <c r="F497" s="201"/>
    </row>
    <row r="498" spans="1:6" s="198" customFormat="1" ht="16.5" customHeight="1" x14ac:dyDescent="0.15">
      <c r="A498" s="199"/>
      <c r="B498" s="202"/>
      <c r="C498" s="203"/>
      <c r="D498" s="204"/>
      <c r="E498" s="205"/>
      <c r="F498" s="201"/>
    </row>
    <row r="499" spans="1:6" s="198" customFormat="1" ht="16.5" customHeight="1" x14ac:dyDescent="0.15">
      <c r="A499" s="199"/>
      <c r="B499" s="202"/>
      <c r="C499" s="203"/>
      <c r="D499" s="204"/>
      <c r="E499" s="205"/>
      <c r="F499" s="201"/>
    </row>
    <row r="500" spans="1:6" s="198" customFormat="1" ht="16.5" customHeight="1" x14ac:dyDescent="0.15">
      <c r="A500" s="199"/>
      <c r="B500" s="202"/>
      <c r="C500" s="203"/>
      <c r="D500" s="204"/>
      <c r="E500" s="205"/>
      <c r="F500" s="201"/>
    </row>
    <row r="501" spans="1:6" s="198" customFormat="1" ht="16.5" customHeight="1" x14ac:dyDescent="0.15">
      <c r="A501" s="199"/>
      <c r="B501" s="202"/>
      <c r="C501" s="203"/>
      <c r="D501" s="204"/>
      <c r="E501" s="205"/>
      <c r="F501" s="201"/>
    </row>
    <row r="502" spans="1:6" s="198" customFormat="1" ht="16.5" customHeight="1" x14ac:dyDescent="0.15">
      <c r="A502" s="199"/>
      <c r="B502" s="202"/>
      <c r="C502" s="203"/>
      <c r="D502" s="204"/>
      <c r="E502" s="205"/>
      <c r="F502" s="201"/>
    </row>
    <row r="503" spans="1:6" s="198" customFormat="1" ht="16.5" customHeight="1" x14ac:dyDescent="0.15">
      <c r="A503" s="199"/>
      <c r="B503" s="202"/>
      <c r="C503" s="203"/>
      <c r="D503" s="204"/>
      <c r="E503" s="205"/>
      <c r="F503" s="201"/>
    </row>
    <row r="504" spans="1:6" s="198" customFormat="1" ht="16.5" customHeight="1" x14ac:dyDescent="0.15">
      <c r="A504" s="199"/>
      <c r="B504" s="202"/>
      <c r="C504" s="203"/>
      <c r="D504" s="204"/>
      <c r="E504" s="205"/>
      <c r="F504" s="201"/>
    </row>
    <row r="505" spans="1:6" s="198" customFormat="1" ht="16.5" customHeight="1" x14ac:dyDescent="0.15">
      <c r="A505" s="199"/>
      <c r="B505" s="202"/>
      <c r="C505" s="203"/>
      <c r="D505" s="204"/>
      <c r="E505" s="205"/>
      <c r="F505" s="201"/>
    </row>
    <row r="506" spans="1:6" s="198" customFormat="1" ht="16.5" customHeight="1" x14ac:dyDescent="0.15">
      <c r="A506" s="199"/>
      <c r="B506" s="202"/>
      <c r="C506" s="203"/>
      <c r="D506" s="204"/>
      <c r="E506" s="205"/>
      <c r="F506" s="201"/>
    </row>
    <row r="507" spans="1:6" s="198" customFormat="1" ht="16.5" customHeight="1" x14ac:dyDescent="0.15">
      <c r="A507" s="199"/>
      <c r="B507" s="202"/>
      <c r="C507" s="203"/>
      <c r="D507" s="204"/>
      <c r="E507" s="205"/>
      <c r="F507" s="201"/>
    </row>
    <row r="508" spans="1:6" s="198" customFormat="1" ht="16.5" customHeight="1" x14ac:dyDescent="0.15">
      <c r="A508" s="199"/>
      <c r="B508" s="202"/>
      <c r="C508" s="203"/>
      <c r="D508" s="204"/>
      <c r="E508" s="205"/>
      <c r="F508" s="201"/>
    </row>
    <row r="509" spans="1:6" s="198" customFormat="1" ht="16.5" customHeight="1" x14ac:dyDescent="0.15">
      <c r="A509" s="199"/>
      <c r="B509" s="202"/>
      <c r="C509" s="203"/>
      <c r="D509" s="204"/>
      <c r="E509" s="205"/>
      <c r="F509" s="201"/>
    </row>
    <row r="510" spans="1:6" s="198" customFormat="1" ht="16.5" customHeight="1" x14ac:dyDescent="0.15">
      <c r="A510" s="199"/>
      <c r="B510" s="202"/>
      <c r="C510" s="203"/>
      <c r="D510" s="204"/>
      <c r="E510" s="205"/>
      <c r="F510" s="201"/>
    </row>
    <row r="511" spans="1:6" s="198" customFormat="1" ht="16.5" customHeight="1" x14ac:dyDescent="0.15">
      <c r="A511" s="199"/>
      <c r="B511" s="202"/>
      <c r="C511" s="203"/>
      <c r="D511" s="204"/>
      <c r="E511" s="205"/>
      <c r="F511" s="201"/>
    </row>
    <row r="512" spans="1:6" s="198" customFormat="1" ht="16.5" customHeight="1" x14ac:dyDescent="0.15">
      <c r="A512" s="199"/>
      <c r="B512" s="202"/>
      <c r="C512" s="203"/>
      <c r="D512" s="204"/>
      <c r="E512" s="205"/>
      <c r="F512" s="201"/>
    </row>
    <row r="513" spans="1:6" s="198" customFormat="1" ht="16.5" customHeight="1" x14ac:dyDescent="0.15">
      <c r="A513" s="199"/>
      <c r="B513" s="202"/>
      <c r="C513" s="203"/>
      <c r="D513" s="204"/>
      <c r="E513" s="205"/>
      <c r="F513" s="201"/>
    </row>
    <row r="514" spans="1:6" s="198" customFormat="1" ht="16.5" customHeight="1" x14ac:dyDescent="0.15">
      <c r="A514" s="199"/>
      <c r="B514" s="202"/>
      <c r="C514" s="203"/>
      <c r="D514" s="204"/>
      <c r="E514" s="205"/>
      <c r="F514" s="201"/>
    </row>
    <row r="515" spans="1:6" s="198" customFormat="1" ht="16.5" customHeight="1" x14ac:dyDescent="0.15">
      <c r="A515" s="199"/>
      <c r="B515" s="202"/>
      <c r="C515" s="203"/>
      <c r="D515" s="204"/>
      <c r="E515" s="205"/>
      <c r="F515" s="201"/>
    </row>
    <row r="516" spans="1:6" s="198" customFormat="1" ht="16.5" customHeight="1" x14ac:dyDescent="0.15">
      <c r="A516" s="199"/>
      <c r="B516" s="202"/>
      <c r="C516" s="203"/>
      <c r="D516" s="204"/>
      <c r="E516" s="205"/>
      <c r="F516" s="201"/>
    </row>
    <row r="517" spans="1:6" s="198" customFormat="1" ht="16.5" customHeight="1" x14ac:dyDescent="0.15">
      <c r="A517" s="199"/>
      <c r="B517" s="202"/>
      <c r="C517" s="203"/>
      <c r="D517" s="204"/>
      <c r="E517" s="205"/>
      <c r="F517" s="201"/>
    </row>
    <row r="518" spans="1:6" s="198" customFormat="1" ht="16.5" customHeight="1" x14ac:dyDescent="0.15">
      <c r="A518" s="199"/>
      <c r="B518" s="202"/>
      <c r="C518" s="203"/>
      <c r="D518" s="204"/>
      <c r="E518" s="205"/>
      <c r="F518" s="201"/>
    </row>
    <row r="519" spans="1:6" s="198" customFormat="1" ht="16.5" customHeight="1" x14ac:dyDescent="0.15">
      <c r="A519" s="199"/>
      <c r="B519" s="202"/>
      <c r="C519" s="203"/>
      <c r="D519" s="204"/>
      <c r="E519" s="205"/>
      <c r="F519" s="201"/>
    </row>
    <row r="520" spans="1:6" s="198" customFormat="1" ht="16.5" customHeight="1" x14ac:dyDescent="0.15">
      <c r="A520" s="199"/>
      <c r="B520" s="202"/>
      <c r="C520" s="203"/>
      <c r="D520" s="204"/>
      <c r="E520" s="205"/>
      <c r="F520" s="201"/>
    </row>
    <row r="521" spans="1:6" s="198" customFormat="1" ht="16.5" customHeight="1" x14ac:dyDescent="0.15">
      <c r="A521" s="199"/>
      <c r="B521" s="202"/>
      <c r="C521" s="203"/>
      <c r="D521" s="204"/>
      <c r="E521" s="205"/>
      <c r="F521" s="201"/>
    </row>
    <row r="522" spans="1:6" s="198" customFormat="1" ht="16.5" customHeight="1" x14ac:dyDescent="0.15">
      <c r="A522" s="199"/>
      <c r="B522" s="202"/>
      <c r="C522" s="203"/>
      <c r="D522" s="204"/>
      <c r="E522" s="205"/>
      <c r="F522" s="201"/>
    </row>
    <row r="523" spans="1:6" s="198" customFormat="1" ht="16.5" customHeight="1" x14ac:dyDescent="0.15">
      <c r="A523" s="199"/>
      <c r="B523" s="202"/>
      <c r="C523" s="203"/>
      <c r="D523" s="204"/>
      <c r="E523" s="205"/>
      <c r="F523" s="201"/>
    </row>
    <row r="524" spans="1:6" s="198" customFormat="1" ht="16.5" customHeight="1" x14ac:dyDescent="0.15">
      <c r="A524" s="199"/>
      <c r="B524" s="202"/>
      <c r="C524" s="203"/>
      <c r="D524" s="204"/>
      <c r="E524" s="205"/>
      <c r="F524" s="201"/>
    </row>
    <row r="525" spans="1:6" s="198" customFormat="1" ht="16.5" customHeight="1" x14ac:dyDescent="0.15">
      <c r="A525" s="199"/>
      <c r="B525" s="202"/>
      <c r="C525" s="203"/>
      <c r="D525" s="204"/>
      <c r="E525" s="205"/>
      <c r="F525" s="201"/>
    </row>
    <row r="526" spans="1:6" s="198" customFormat="1" ht="16.5" customHeight="1" x14ac:dyDescent="0.15">
      <c r="A526" s="199"/>
      <c r="B526" s="202"/>
      <c r="C526" s="203"/>
      <c r="D526" s="204"/>
      <c r="E526" s="205"/>
      <c r="F526" s="201"/>
    </row>
    <row r="527" spans="1:6" s="198" customFormat="1" ht="16.5" customHeight="1" x14ac:dyDescent="0.15">
      <c r="A527" s="199"/>
      <c r="B527" s="202"/>
      <c r="C527" s="203"/>
      <c r="D527" s="204"/>
      <c r="E527" s="205"/>
      <c r="F527" s="201"/>
    </row>
    <row r="528" spans="1:6" s="198" customFormat="1" ht="16.5" customHeight="1" x14ac:dyDescent="0.15">
      <c r="A528" s="199"/>
      <c r="B528" s="202"/>
      <c r="C528" s="203"/>
      <c r="D528" s="204"/>
      <c r="E528" s="205"/>
      <c r="F528" s="201"/>
    </row>
    <row r="529" spans="1:6" s="198" customFormat="1" ht="16.5" customHeight="1" x14ac:dyDescent="0.15">
      <c r="A529" s="199"/>
      <c r="B529" s="202"/>
      <c r="C529" s="203"/>
      <c r="D529" s="204"/>
      <c r="E529" s="205"/>
      <c r="F529" s="201"/>
    </row>
    <row r="530" spans="1:6" s="198" customFormat="1" ht="16.5" customHeight="1" x14ac:dyDescent="0.15">
      <c r="A530" s="199"/>
      <c r="B530" s="202"/>
      <c r="C530" s="203"/>
      <c r="D530" s="204"/>
      <c r="E530" s="205"/>
      <c r="F530" s="201"/>
    </row>
    <row r="531" spans="1:6" s="198" customFormat="1" ht="16.5" customHeight="1" x14ac:dyDescent="0.15">
      <c r="A531" s="199"/>
      <c r="B531" s="202"/>
      <c r="C531" s="203"/>
      <c r="D531" s="204"/>
      <c r="E531" s="205"/>
      <c r="F531" s="201"/>
    </row>
    <row r="532" spans="1:6" s="198" customFormat="1" ht="16.5" customHeight="1" x14ac:dyDescent="0.15">
      <c r="A532" s="199"/>
      <c r="B532" s="202"/>
      <c r="C532" s="203"/>
      <c r="D532" s="204"/>
      <c r="E532" s="205"/>
      <c r="F532" s="201"/>
    </row>
    <row r="533" spans="1:6" s="198" customFormat="1" ht="16.5" customHeight="1" x14ac:dyDescent="0.15">
      <c r="A533" s="199"/>
      <c r="B533" s="202"/>
      <c r="C533" s="203"/>
      <c r="D533" s="204"/>
      <c r="E533" s="205"/>
      <c r="F533" s="201"/>
    </row>
    <row r="534" spans="1:6" s="198" customFormat="1" ht="16.5" customHeight="1" x14ac:dyDescent="0.15">
      <c r="A534" s="199"/>
      <c r="B534" s="202"/>
      <c r="C534" s="203"/>
      <c r="D534" s="204"/>
      <c r="E534" s="205"/>
      <c r="F534" s="201"/>
    </row>
    <row r="535" spans="1:6" s="198" customFormat="1" ht="16.5" customHeight="1" x14ac:dyDescent="0.15">
      <c r="A535" s="199"/>
      <c r="B535" s="202"/>
      <c r="C535" s="203"/>
      <c r="D535" s="204"/>
      <c r="E535" s="205"/>
      <c r="F535" s="201"/>
    </row>
    <row r="536" spans="1:6" s="198" customFormat="1" ht="16.5" customHeight="1" x14ac:dyDescent="0.15">
      <c r="A536" s="199"/>
      <c r="B536" s="202"/>
      <c r="C536" s="203"/>
      <c r="D536" s="204"/>
      <c r="E536" s="205"/>
      <c r="F536" s="201"/>
    </row>
    <row r="537" spans="1:6" s="198" customFormat="1" ht="16.5" customHeight="1" x14ac:dyDescent="0.15">
      <c r="A537" s="199"/>
      <c r="B537" s="202"/>
      <c r="C537" s="203"/>
      <c r="D537" s="204"/>
      <c r="E537" s="205"/>
      <c r="F537" s="201"/>
    </row>
    <row r="538" spans="1:6" s="198" customFormat="1" ht="16.5" customHeight="1" x14ac:dyDescent="0.15">
      <c r="A538" s="199"/>
      <c r="B538" s="202"/>
      <c r="C538" s="203"/>
      <c r="D538" s="204"/>
      <c r="E538" s="205"/>
      <c r="F538" s="201"/>
    </row>
    <row r="539" spans="1:6" s="198" customFormat="1" ht="16.5" customHeight="1" x14ac:dyDescent="0.15">
      <c r="A539" s="199"/>
      <c r="B539" s="202"/>
      <c r="C539" s="203"/>
      <c r="D539" s="204"/>
      <c r="E539" s="205"/>
      <c r="F539" s="201"/>
    </row>
    <row r="540" spans="1:6" s="198" customFormat="1" ht="16.5" customHeight="1" x14ac:dyDescent="0.15">
      <c r="A540" s="199"/>
      <c r="B540" s="202"/>
      <c r="C540" s="203"/>
      <c r="D540" s="204"/>
      <c r="E540" s="205"/>
      <c r="F540" s="201"/>
    </row>
    <row r="541" spans="1:6" s="198" customFormat="1" ht="16.5" customHeight="1" x14ac:dyDescent="0.15">
      <c r="A541" s="199"/>
      <c r="B541" s="202"/>
      <c r="C541" s="203"/>
      <c r="D541" s="204"/>
      <c r="E541" s="205"/>
      <c r="F541" s="201"/>
    </row>
    <row r="542" spans="1:6" s="198" customFormat="1" ht="16.5" customHeight="1" x14ac:dyDescent="0.15">
      <c r="A542" s="199"/>
      <c r="B542" s="202"/>
      <c r="C542" s="203"/>
      <c r="D542" s="204"/>
      <c r="E542" s="205"/>
      <c r="F542" s="201"/>
    </row>
    <row r="543" spans="1:6" s="198" customFormat="1" ht="16.5" customHeight="1" x14ac:dyDescent="0.15">
      <c r="A543" s="199"/>
      <c r="B543" s="202"/>
      <c r="C543" s="203"/>
      <c r="D543" s="204"/>
      <c r="E543" s="205"/>
      <c r="F543" s="201"/>
    </row>
    <row r="544" spans="1:6" s="198" customFormat="1" ht="16.5" customHeight="1" x14ac:dyDescent="0.15">
      <c r="A544" s="199"/>
      <c r="B544" s="202"/>
      <c r="C544" s="203"/>
      <c r="D544" s="204"/>
      <c r="E544" s="205"/>
      <c r="F544" s="201"/>
    </row>
    <row r="545" spans="1:6" s="198" customFormat="1" ht="16.5" customHeight="1" x14ac:dyDescent="0.15">
      <c r="A545" s="199"/>
      <c r="B545" s="202"/>
      <c r="C545" s="203"/>
      <c r="D545" s="204"/>
      <c r="E545" s="205"/>
      <c r="F545" s="201"/>
    </row>
    <row r="546" spans="1:6" s="198" customFormat="1" ht="16.5" customHeight="1" x14ac:dyDescent="0.15">
      <c r="A546" s="199"/>
      <c r="B546" s="202"/>
      <c r="C546" s="203"/>
      <c r="D546" s="204"/>
      <c r="E546" s="205"/>
      <c r="F546" s="201"/>
    </row>
    <row r="547" spans="1:6" s="198" customFormat="1" ht="16.5" customHeight="1" x14ac:dyDescent="0.15">
      <c r="A547" s="199"/>
      <c r="B547" s="202"/>
      <c r="C547" s="203"/>
      <c r="D547" s="204"/>
      <c r="E547" s="205"/>
      <c r="F547" s="201"/>
    </row>
    <row r="548" spans="1:6" s="198" customFormat="1" ht="16.5" customHeight="1" x14ac:dyDescent="0.15">
      <c r="A548" s="199"/>
      <c r="B548" s="202"/>
      <c r="C548" s="203"/>
      <c r="D548" s="204"/>
      <c r="E548" s="205"/>
      <c r="F548" s="201"/>
    </row>
    <row r="549" spans="1:6" s="198" customFormat="1" ht="16.5" customHeight="1" x14ac:dyDescent="0.15">
      <c r="A549" s="199"/>
      <c r="B549" s="202"/>
      <c r="C549" s="203"/>
      <c r="D549" s="204"/>
      <c r="E549" s="205"/>
      <c r="F549" s="201"/>
    </row>
    <row r="550" spans="1:6" s="198" customFormat="1" ht="16.5" customHeight="1" x14ac:dyDescent="0.15">
      <c r="A550" s="199"/>
      <c r="B550" s="202"/>
      <c r="C550" s="203"/>
      <c r="D550" s="204"/>
      <c r="E550" s="205"/>
      <c r="F550" s="201"/>
    </row>
    <row r="551" spans="1:6" s="198" customFormat="1" ht="16.5" customHeight="1" x14ac:dyDescent="0.15">
      <c r="A551" s="199"/>
      <c r="B551" s="202"/>
      <c r="C551" s="203"/>
      <c r="D551" s="204"/>
      <c r="E551" s="205"/>
      <c r="F551" s="201"/>
    </row>
    <row r="552" spans="1:6" s="198" customFormat="1" ht="16.5" customHeight="1" x14ac:dyDescent="0.15">
      <c r="A552" s="199"/>
      <c r="B552" s="202"/>
      <c r="C552" s="203"/>
      <c r="D552" s="204"/>
      <c r="E552" s="205"/>
      <c r="F552" s="201"/>
    </row>
    <row r="553" spans="1:6" s="198" customFormat="1" ht="16.5" customHeight="1" x14ac:dyDescent="0.15">
      <c r="A553" s="199"/>
      <c r="B553" s="202"/>
      <c r="C553" s="203"/>
      <c r="D553" s="204"/>
      <c r="E553" s="205"/>
      <c r="F553" s="201"/>
    </row>
    <row r="554" spans="1:6" s="198" customFormat="1" ht="16.5" customHeight="1" x14ac:dyDescent="0.15">
      <c r="A554" s="199"/>
      <c r="B554" s="202"/>
      <c r="C554" s="203"/>
      <c r="D554" s="204"/>
      <c r="E554" s="205"/>
      <c r="F554" s="201"/>
    </row>
    <row r="555" spans="1:6" s="198" customFormat="1" ht="16.5" customHeight="1" x14ac:dyDescent="0.15">
      <c r="A555" s="199"/>
      <c r="B555" s="202"/>
      <c r="C555" s="203"/>
      <c r="D555" s="204"/>
      <c r="E555" s="205"/>
      <c r="F555" s="201"/>
    </row>
    <row r="556" spans="1:6" s="198" customFormat="1" ht="16.5" customHeight="1" x14ac:dyDescent="0.15">
      <c r="A556" s="199"/>
      <c r="B556" s="202"/>
      <c r="C556" s="203"/>
      <c r="D556" s="204"/>
      <c r="E556" s="205"/>
      <c r="F556" s="201"/>
    </row>
    <row r="557" spans="1:6" s="198" customFormat="1" ht="16.5" customHeight="1" x14ac:dyDescent="0.15">
      <c r="A557" s="199"/>
      <c r="B557" s="202"/>
      <c r="C557" s="203"/>
      <c r="D557" s="204"/>
      <c r="E557" s="205"/>
      <c r="F557" s="201"/>
    </row>
    <row r="558" spans="1:6" s="198" customFormat="1" ht="16.5" customHeight="1" x14ac:dyDescent="0.15">
      <c r="A558" s="199"/>
      <c r="B558" s="202"/>
      <c r="C558" s="203"/>
      <c r="D558" s="204"/>
      <c r="E558" s="205"/>
      <c r="F558" s="201"/>
    </row>
    <row r="559" spans="1:6" s="198" customFormat="1" ht="16.5" customHeight="1" x14ac:dyDescent="0.15">
      <c r="A559" s="199"/>
      <c r="B559" s="202"/>
      <c r="C559" s="203"/>
      <c r="D559" s="204"/>
      <c r="E559" s="205"/>
      <c r="F559" s="201"/>
    </row>
    <row r="560" spans="1:6" s="198" customFormat="1" ht="16.5" customHeight="1" x14ac:dyDescent="0.15">
      <c r="A560" s="199"/>
      <c r="B560" s="202"/>
      <c r="C560" s="203"/>
      <c r="D560" s="204"/>
      <c r="E560" s="205"/>
      <c r="F560" s="201"/>
    </row>
    <row r="561" spans="1:6" s="198" customFormat="1" ht="16.5" customHeight="1" x14ac:dyDescent="0.15">
      <c r="A561" s="199"/>
      <c r="B561" s="202"/>
      <c r="C561" s="203"/>
      <c r="D561" s="204"/>
      <c r="E561" s="205"/>
      <c r="F561" s="201"/>
    </row>
    <row r="562" spans="1:6" s="198" customFormat="1" ht="16.5" customHeight="1" x14ac:dyDescent="0.15">
      <c r="A562" s="199"/>
      <c r="B562" s="202"/>
      <c r="C562" s="203"/>
      <c r="D562" s="204"/>
      <c r="E562" s="205"/>
      <c r="F562" s="201"/>
    </row>
    <row r="563" spans="1:6" s="198" customFormat="1" ht="16.5" customHeight="1" x14ac:dyDescent="0.15">
      <c r="A563" s="199"/>
      <c r="B563" s="202"/>
      <c r="C563" s="203"/>
      <c r="D563" s="204"/>
      <c r="E563" s="205"/>
      <c r="F563" s="201"/>
    </row>
    <row r="564" spans="1:6" s="198" customFormat="1" ht="16.5" customHeight="1" x14ac:dyDescent="0.15">
      <c r="A564" s="199"/>
      <c r="B564" s="202"/>
      <c r="C564" s="203"/>
      <c r="D564" s="204"/>
      <c r="E564" s="205"/>
      <c r="F564" s="201"/>
    </row>
    <row r="565" spans="1:6" s="198" customFormat="1" ht="16.5" customHeight="1" x14ac:dyDescent="0.15">
      <c r="A565" s="199"/>
      <c r="B565" s="202"/>
      <c r="C565" s="203"/>
      <c r="D565" s="204"/>
      <c r="E565" s="205"/>
      <c r="F565" s="201"/>
    </row>
    <row r="566" spans="1:6" s="198" customFormat="1" ht="16.5" customHeight="1" x14ac:dyDescent="0.15">
      <c r="A566" s="199"/>
      <c r="B566" s="202"/>
      <c r="C566" s="203"/>
      <c r="D566" s="204"/>
      <c r="E566" s="205"/>
      <c r="F566" s="201"/>
    </row>
    <row r="567" spans="1:6" s="198" customFormat="1" ht="16.5" customHeight="1" x14ac:dyDescent="0.15">
      <c r="A567" s="199"/>
      <c r="B567" s="202"/>
      <c r="C567" s="203"/>
      <c r="D567" s="204"/>
      <c r="E567" s="205"/>
      <c r="F567" s="201"/>
    </row>
    <row r="568" spans="1:6" s="198" customFormat="1" ht="16.5" customHeight="1" x14ac:dyDescent="0.15">
      <c r="A568" s="199"/>
      <c r="B568" s="202"/>
      <c r="C568" s="203"/>
      <c r="D568" s="204"/>
      <c r="E568" s="205"/>
      <c r="F568" s="201"/>
    </row>
    <row r="569" spans="1:6" s="198" customFormat="1" ht="16.5" customHeight="1" x14ac:dyDescent="0.15">
      <c r="A569" s="199"/>
      <c r="B569" s="202"/>
      <c r="C569" s="203"/>
      <c r="D569" s="204"/>
      <c r="E569" s="205"/>
      <c r="F569" s="201"/>
    </row>
    <row r="570" spans="1:6" s="198" customFormat="1" ht="16.5" customHeight="1" x14ac:dyDescent="0.15">
      <c r="A570" s="199"/>
      <c r="B570" s="202"/>
      <c r="C570" s="203"/>
      <c r="D570" s="204"/>
      <c r="E570" s="205"/>
      <c r="F570" s="201"/>
    </row>
    <row r="571" spans="1:6" s="198" customFormat="1" ht="16.5" customHeight="1" x14ac:dyDescent="0.15">
      <c r="A571" s="199"/>
      <c r="B571" s="202"/>
      <c r="C571" s="203"/>
      <c r="D571" s="204"/>
      <c r="E571" s="205"/>
      <c r="F571" s="201"/>
    </row>
    <row r="572" spans="1:6" s="198" customFormat="1" ht="16.5" customHeight="1" x14ac:dyDescent="0.15">
      <c r="A572" s="199"/>
      <c r="B572" s="202"/>
      <c r="C572" s="203"/>
      <c r="D572" s="204"/>
      <c r="E572" s="205"/>
      <c r="F572" s="201"/>
    </row>
    <row r="573" spans="1:6" s="198" customFormat="1" ht="16.5" customHeight="1" x14ac:dyDescent="0.15">
      <c r="A573" s="199"/>
      <c r="B573" s="202"/>
      <c r="C573" s="203"/>
      <c r="D573" s="204"/>
      <c r="E573" s="205"/>
      <c r="F573" s="201"/>
    </row>
    <row r="574" spans="1:6" s="198" customFormat="1" ht="16.5" customHeight="1" x14ac:dyDescent="0.15">
      <c r="A574" s="199"/>
      <c r="B574" s="202"/>
      <c r="C574" s="203"/>
      <c r="D574" s="204"/>
      <c r="E574" s="205"/>
      <c r="F574" s="201"/>
    </row>
    <row r="575" spans="1:6" s="198" customFormat="1" ht="16.5" customHeight="1" x14ac:dyDescent="0.15">
      <c r="A575" s="199"/>
      <c r="B575" s="202"/>
      <c r="C575" s="203"/>
      <c r="D575" s="204"/>
      <c r="E575" s="205"/>
      <c r="F575" s="201"/>
    </row>
    <row r="576" spans="1:6" s="198" customFormat="1" ht="16.5" customHeight="1" x14ac:dyDescent="0.15">
      <c r="A576" s="199"/>
      <c r="B576" s="202"/>
      <c r="C576" s="203"/>
      <c r="D576" s="204"/>
      <c r="E576" s="205"/>
      <c r="F576" s="201"/>
    </row>
    <row r="577" spans="1:6" s="198" customFormat="1" ht="16.5" customHeight="1" x14ac:dyDescent="0.15">
      <c r="A577" s="199"/>
      <c r="B577" s="202"/>
      <c r="C577" s="203"/>
      <c r="D577" s="204"/>
      <c r="E577" s="205"/>
      <c r="F577" s="201"/>
    </row>
    <row r="578" spans="1:6" s="198" customFormat="1" ht="16.5" customHeight="1" x14ac:dyDescent="0.15">
      <c r="A578" s="199"/>
      <c r="B578" s="202"/>
      <c r="C578" s="203"/>
      <c r="D578" s="204"/>
      <c r="E578" s="205"/>
      <c r="F578" s="201"/>
    </row>
    <row r="579" spans="1:6" s="198" customFormat="1" ht="16.5" customHeight="1" x14ac:dyDescent="0.15">
      <c r="A579" s="199"/>
      <c r="B579" s="202"/>
      <c r="C579" s="203"/>
      <c r="D579" s="204"/>
      <c r="E579" s="205"/>
      <c r="F579" s="201"/>
    </row>
    <row r="580" spans="1:6" s="198" customFormat="1" ht="16.5" customHeight="1" x14ac:dyDescent="0.15">
      <c r="A580" s="199"/>
      <c r="B580" s="202"/>
      <c r="C580" s="203"/>
      <c r="D580" s="204"/>
      <c r="E580" s="205"/>
      <c r="F580" s="201"/>
    </row>
    <row r="581" spans="1:6" s="198" customFormat="1" ht="16.5" customHeight="1" x14ac:dyDescent="0.15">
      <c r="A581" s="199"/>
      <c r="B581" s="202"/>
      <c r="C581" s="203"/>
      <c r="D581" s="204"/>
      <c r="E581" s="205"/>
      <c r="F581" s="201"/>
    </row>
    <row r="582" spans="1:6" s="198" customFormat="1" ht="16.5" customHeight="1" x14ac:dyDescent="0.15">
      <c r="A582" s="199"/>
      <c r="B582" s="202"/>
      <c r="C582" s="203"/>
      <c r="D582" s="204"/>
      <c r="E582" s="205"/>
      <c r="F582" s="201"/>
    </row>
    <row r="583" spans="1:6" s="198" customFormat="1" ht="16.5" customHeight="1" x14ac:dyDescent="0.15">
      <c r="A583" s="199"/>
      <c r="B583" s="202"/>
      <c r="C583" s="203"/>
      <c r="D583" s="204"/>
      <c r="E583" s="205"/>
      <c r="F583" s="201"/>
    </row>
    <row r="584" spans="1:6" s="198" customFormat="1" ht="16.5" customHeight="1" x14ac:dyDescent="0.15">
      <c r="A584" s="199"/>
      <c r="B584" s="202"/>
      <c r="C584" s="203"/>
      <c r="D584" s="204"/>
      <c r="E584" s="205"/>
      <c r="F584" s="201"/>
    </row>
    <row r="585" spans="1:6" s="198" customFormat="1" ht="16.5" customHeight="1" x14ac:dyDescent="0.15">
      <c r="A585" s="199"/>
      <c r="B585" s="202"/>
      <c r="C585" s="203"/>
      <c r="D585" s="204"/>
      <c r="E585" s="205"/>
      <c r="F585" s="201"/>
    </row>
    <row r="586" spans="1:6" s="198" customFormat="1" ht="16.5" customHeight="1" x14ac:dyDescent="0.15">
      <c r="A586" s="199"/>
      <c r="B586" s="202"/>
      <c r="C586" s="203"/>
      <c r="D586" s="204"/>
      <c r="E586" s="205"/>
      <c r="F586" s="201"/>
    </row>
    <row r="587" spans="1:6" s="198" customFormat="1" ht="16.5" customHeight="1" x14ac:dyDescent="0.15">
      <c r="A587" s="199"/>
      <c r="B587" s="202"/>
      <c r="C587" s="203"/>
      <c r="D587" s="204"/>
      <c r="E587" s="205"/>
      <c r="F587" s="201"/>
    </row>
    <row r="588" spans="1:6" s="198" customFormat="1" ht="16.5" customHeight="1" x14ac:dyDescent="0.15">
      <c r="A588" s="199"/>
      <c r="B588" s="202"/>
      <c r="C588" s="203"/>
      <c r="D588" s="204"/>
      <c r="E588" s="205"/>
      <c r="F588" s="201"/>
    </row>
    <row r="589" spans="1:6" s="198" customFormat="1" ht="16.5" customHeight="1" x14ac:dyDescent="0.15">
      <c r="A589" s="199"/>
      <c r="B589" s="202"/>
      <c r="C589" s="203"/>
      <c r="D589" s="204"/>
      <c r="E589" s="205"/>
      <c r="F589" s="201"/>
    </row>
    <row r="590" spans="1:6" s="198" customFormat="1" ht="16.5" customHeight="1" x14ac:dyDescent="0.15">
      <c r="A590" s="199"/>
      <c r="B590" s="202"/>
      <c r="C590" s="203"/>
      <c r="D590" s="204"/>
      <c r="E590" s="205"/>
      <c r="F590" s="201"/>
    </row>
    <row r="591" spans="1:6" s="198" customFormat="1" ht="16.5" customHeight="1" x14ac:dyDescent="0.15">
      <c r="A591" s="199"/>
      <c r="B591" s="202"/>
      <c r="C591" s="203"/>
      <c r="D591" s="204"/>
      <c r="E591" s="205"/>
      <c r="F591" s="201"/>
    </row>
    <row r="592" spans="1:6" s="198" customFormat="1" ht="16.5" customHeight="1" x14ac:dyDescent="0.15">
      <c r="A592" s="199"/>
      <c r="B592" s="202"/>
      <c r="C592" s="203"/>
      <c r="D592" s="204"/>
      <c r="E592" s="205"/>
      <c r="F592" s="201"/>
    </row>
    <row r="593" spans="1:6" s="198" customFormat="1" ht="16.5" customHeight="1" x14ac:dyDescent="0.15">
      <c r="A593" s="199"/>
      <c r="B593" s="202"/>
      <c r="C593" s="203"/>
      <c r="D593" s="204"/>
      <c r="E593" s="205"/>
      <c r="F593" s="201"/>
    </row>
    <row r="594" spans="1:6" s="198" customFormat="1" ht="16.5" customHeight="1" x14ac:dyDescent="0.15">
      <c r="A594" s="199"/>
      <c r="B594" s="202"/>
      <c r="C594" s="203"/>
      <c r="D594" s="204"/>
      <c r="E594" s="205"/>
      <c r="F594" s="201"/>
    </row>
    <row r="595" spans="1:6" s="198" customFormat="1" ht="16.5" customHeight="1" x14ac:dyDescent="0.15">
      <c r="A595" s="199"/>
      <c r="B595" s="202"/>
      <c r="C595" s="203"/>
      <c r="D595" s="204"/>
      <c r="E595" s="205"/>
      <c r="F595" s="201"/>
    </row>
    <row r="596" spans="1:6" s="198" customFormat="1" ht="16.5" customHeight="1" x14ac:dyDescent="0.15">
      <c r="A596" s="199"/>
      <c r="B596" s="202"/>
      <c r="C596" s="203"/>
      <c r="D596" s="204"/>
      <c r="E596" s="205"/>
      <c r="F596" s="201"/>
    </row>
    <row r="597" spans="1:6" s="198" customFormat="1" ht="16.5" customHeight="1" x14ac:dyDescent="0.15">
      <c r="A597" s="199"/>
      <c r="B597" s="202"/>
      <c r="C597" s="203"/>
      <c r="D597" s="204"/>
      <c r="E597" s="205"/>
      <c r="F597" s="201"/>
    </row>
    <row r="598" spans="1:6" s="198" customFormat="1" ht="16.5" customHeight="1" x14ac:dyDescent="0.15">
      <c r="A598" s="199"/>
      <c r="B598" s="202"/>
      <c r="C598" s="203"/>
      <c r="D598" s="204"/>
      <c r="E598" s="205"/>
      <c r="F598" s="201"/>
    </row>
    <row r="599" spans="1:6" s="198" customFormat="1" ht="16.5" customHeight="1" x14ac:dyDescent="0.15">
      <c r="A599" s="199"/>
      <c r="B599" s="202"/>
      <c r="C599" s="203"/>
      <c r="D599" s="204"/>
      <c r="E599" s="205"/>
      <c r="F599" s="201"/>
    </row>
    <row r="600" spans="1:6" s="198" customFormat="1" ht="16.5" customHeight="1" x14ac:dyDescent="0.15">
      <c r="A600" s="199"/>
      <c r="B600" s="202"/>
      <c r="C600" s="203"/>
      <c r="D600" s="204"/>
      <c r="E600" s="205"/>
      <c r="F600" s="201"/>
    </row>
    <row r="601" spans="1:6" s="198" customFormat="1" ht="16.5" customHeight="1" x14ac:dyDescent="0.15">
      <c r="A601" s="199"/>
      <c r="B601" s="202"/>
      <c r="C601" s="203"/>
      <c r="D601" s="204"/>
      <c r="E601" s="205"/>
      <c r="F601" s="201"/>
    </row>
    <row r="602" spans="1:6" s="198" customFormat="1" ht="16.5" customHeight="1" x14ac:dyDescent="0.15">
      <c r="A602" s="199"/>
      <c r="B602" s="202"/>
      <c r="C602" s="203"/>
      <c r="D602" s="204"/>
      <c r="E602" s="205"/>
      <c r="F602" s="201"/>
    </row>
    <row r="603" spans="1:6" s="198" customFormat="1" ht="16.5" customHeight="1" x14ac:dyDescent="0.15">
      <c r="A603" s="199"/>
      <c r="B603" s="202"/>
      <c r="C603" s="203"/>
      <c r="D603" s="204"/>
      <c r="E603" s="205"/>
      <c r="F603" s="201"/>
    </row>
    <row r="604" spans="1:6" s="198" customFormat="1" ht="16.5" customHeight="1" x14ac:dyDescent="0.15">
      <c r="A604" s="199"/>
      <c r="B604" s="202"/>
      <c r="C604" s="203"/>
      <c r="D604" s="204"/>
      <c r="E604" s="205"/>
      <c r="F604" s="201"/>
    </row>
    <row r="605" spans="1:6" s="198" customFormat="1" ht="16.5" customHeight="1" x14ac:dyDescent="0.15">
      <c r="A605" s="199"/>
      <c r="B605" s="202"/>
      <c r="C605" s="203"/>
      <c r="D605" s="204"/>
      <c r="E605" s="205"/>
      <c r="F605" s="201"/>
    </row>
    <row r="606" spans="1:6" s="198" customFormat="1" ht="16.5" customHeight="1" x14ac:dyDescent="0.15">
      <c r="A606" s="199"/>
      <c r="B606" s="202"/>
      <c r="C606" s="203"/>
      <c r="D606" s="204"/>
      <c r="E606" s="205"/>
      <c r="F606" s="201"/>
    </row>
    <row r="607" spans="1:6" s="198" customFormat="1" ht="16.5" customHeight="1" x14ac:dyDescent="0.15">
      <c r="A607" s="199"/>
      <c r="B607" s="202"/>
      <c r="C607" s="203"/>
      <c r="D607" s="204"/>
      <c r="E607" s="205"/>
      <c r="F607" s="201"/>
    </row>
    <row r="608" spans="1:6" s="198" customFormat="1" ht="16.5" customHeight="1" x14ac:dyDescent="0.15">
      <c r="A608" s="199"/>
      <c r="B608" s="202"/>
      <c r="C608" s="203"/>
      <c r="D608" s="204"/>
      <c r="E608" s="205"/>
      <c r="F608" s="201"/>
    </row>
    <row r="609" spans="1:6" s="198" customFormat="1" ht="16.5" customHeight="1" x14ac:dyDescent="0.15">
      <c r="A609" s="199"/>
      <c r="B609" s="202"/>
      <c r="C609" s="203"/>
      <c r="D609" s="204"/>
      <c r="E609" s="205"/>
      <c r="F609" s="201"/>
    </row>
    <row r="610" spans="1:6" s="198" customFormat="1" ht="16.5" customHeight="1" x14ac:dyDescent="0.15">
      <c r="A610" s="199"/>
      <c r="B610" s="202"/>
      <c r="C610" s="203"/>
      <c r="D610" s="204"/>
      <c r="E610" s="205"/>
      <c r="F610" s="201"/>
    </row>
    <row r="611" spans="1:6" s="198" customFormat="1" ht="16.5" customHeight="1" x14ac:dyDescent="0.15">
      <c r="A611" s="199"/>
      <c r="B611" s="202"/>
      <c r="C611" s="203"/>
      <c r="D611" s="204"/>
      <c r="E611" s="205"/>
      <c r="F611" s="201"/>
    </row>
    <row r="612" spans="1:6" s="198" customFormat="1" ht="16.5" customHeight="1" x14ac:dyDescent="0.15">
      <c r="A612" s="199"/>
      <c r="B612" s="202"/>
      <c r="C612" s="203"/>
      <c r="D612" s="204"/>
      <c r="E612" s="205"/>
      <c r="F612" s="201"/>
    </row>
    <row r="613" spans="1:6" s="198" customFormat="1" ht="16.5" customHeight="1" x14ac:dyDescent="0.15">
      <c r="A613" s="199"/>
      <c r="B613" s="202"/>
      <c r="C613" s="203"/>
      <c r="D613" s="204"/>
      <c r="E613" s="205"/>
      <c r="F613" s="201"/>
    </row>
    <row r="614" spans="1:6" s="198" customFormat="1" ht="16.5" customHeight="1" x14ac:dyDescent="0.15">
      <c r="A614" s="199"/>
      <c r="B614" s="202"/>
      <c r="C614" s="203"/>
      <c r="D614" s="204"/>
      <c r="E614" s="205"/>
      <c r="F614" s="201"/>
    </row>
    <row r="615" spans="1:6" s="198" customFormat="1" ht="16.5" customHeight="1" x14ac:dyDescent="0.15">
      <c r="A615" s="199"/>
      <c r="B615" s="202"/>
      <c r="C615" s="203"/>
      <c r="D615" s="204"/>
      <c r="E615" s="205"/>
      <c r="F615" s="201"/>
    </row>
    <row r="616" spans="1:6" s="198" customFormat="1" ht="16.5" customHeight="1" x14ac:dyDescent="0.15">
      <c r="A616" s="199"/>
      <c r="B616" s="202"/>
      <c r="C616" s="203"/>
      <c r="D616" s="204"/>
      <c r="E616" s="205"/>
      <c r="F616" s="201"/>
    </row>
    <row r="617" spans="1:6" s="198" customFormat="1" ht="16.5" customHeight="1" x14ac:dyDescent="0.15">
      <c r="A617" s="199"/>
      <c r="B617" s="202"/>
      <c r="C617" s="203"/>
      <c r="D617" s="204"/>
      <c r="E617" s="205"/>
      <c r="F617" s="201"/>
    </row>
    <row r="618" spans="1:6" s="198" customFormat="1" ht="16.5" customHeight="1" x14ac:dyDescent="0.15">
      <c r="A618" s="199"/>
      <c r="B618" s="202"/>
      <c r="C618" s="203"/>
      <c r="D618" s="204"/>
      <c r="E618" s="205"/>
      <c r="F618" s="201"/>
    </row>
    <row r="619" spans="1:6" s="198" customFormat="1" ht="16.5" customHeight="1" x14ac:dyDescent="0.15">
      <c r="A619" s="199"/>
      <c r="B619" s="202"/>
      <c r="C619" s="203"/>
      <c r="D619" s="204"/>
      <c r="E619" s="205"/>
      <c r="F619" s="201"/>
    </row>
    <row r="620" spans="1:6" s="198" customFormat="1" ht="16.5" customHeight="1" x14ac:dyDescent="0.15">
      <c r="A620" s="199"/>
      <c r="B620" s="202"/>
      <c r="C620" s="203"/>
      <c r="D620" s="204"/>
      <c r="E620" s="205"/>
      <c r="F620" s="201"/>
    </row>
    <row r="621" spans="1:6" s="198" customFormat="1" ht="16.5" customHeight="1" x14ac:dyDescent="0.15">
      <c r="A621" s="199"/>
      <c r="B621" s="202"/>
      <c r="C621" s="203"/>
      <c r="D621" s="204"/>
      <c r="E621" s="205"/>
      <c r="F621" s="201"/>
    </row>
    <row r="622" spans="1:6" s="198" customFormat="1" ht="16.5" customHeight="1" x14ac:dyDescent="0.15">
      <c r="A622" s="199"/>
      <c r="B622" s="202"/>
      <c r="C622" s="203"/>
      <c r="D622" s="204"/>
      <c r="E622" s="205"/>
      <c r="F622" s="201"/>
    </row>
    <row r="623" spans="1:6" s="198" customFormat="1" ht="16.5" customHeight="1" x14ac:dyDescent="0.15">
      <c r="A623" s="199"/>
      <c r="B623" s="202"/>
      <c r="C623" s="203"/>
      <c r="D623" s="204"/>
      <c r="E623" s="205"/>
      <c r="F623" s="201"/>
    </row>
    <row r="624" spans="1:6" s="198" customFormat="1" ht="16.5" customHeight="1" x14ac:dyDescent="0.15">
      <c r="A624" s="199"/>
      <c r="B624" s="202"/>
      <c r="C624" s="203"/>
      <c r="D624" s="204"/>
      <c r="E624" s="205"/>
      <c r="F624" s="201"/>
    </row>
    <row r="625" spans="1:6" s="198" customFormat="1" ht="16.5" customHeight="1" x14ac:dyDescent="0.15">
      <c r="A625" s="199"/>
      <c r="B625" s="202"/>
      <c r="C625" s="203"/>
      <c r="D625" s="204"/>
      <c r="E625" s="205"/>
      <c r="F625" s="201"/>
    </row>
    <row r="626" spans="1:6" s="198" customFormat="1" ht="16.5" customHeight="1" x14ac:dyDescent="0.15">
      <c r="A626" s="199"/>
      <c r="B626" s="202"/>
      <c r="C626" s="203"/>
      <c r="D626" s="204"/>
      <c r="E626" s="205"/>
      <c r="F626" s="201"/>
    </row>
    <row r="627" spans="1:6" s="198" customFormat="1" ht="16.5" customHeight="1" x14ac:dyDescent="0.15">
      <c r="A627" s="199"/>
      <c r="B627" s="202"/>
      <c r="C627" s="203"/>
      <c r="D627" s="204"/>
      <c r="E627" s="205"/>
      <c r="F627" s="201"/>
    </row>
    <row r="628" spans="1:6" s="198" customFormat="1" ht="16.5" customHeight="1" x14ac:dyDescent="0.15">
      <c r="A628" s="199"/>
      <c r="B628" s="202"/>
      <c r="C628" s="203"/>
      <c r="D628" s="204"/>
      <c r="E628" s="205"/>
      <c r="F628" s="201"/>
    </row>
    <row r="629" spans="1:6" s="198" customFormat="1" ht="16.5" customHeight="1" x14ac:dyDescent="0.15">
      <c r="A629" s="199"/>
      <c r="B629" s="202"/>
      <c r="C629" s="203"/>
      <c r="D629" s="204"/>
      <c r="E629" s="205"/>
      <c r="F629" s="201"/>
    </row>
    <row r="630" spans="1:6" s="198" customFormat="1" ht="16.5" customHeight="1" x14ac:dyDescent="0.15">
      <c r="A630" s="199"/>
      <c r="B630" s="202"/>
      <c r="C630" s="203"/>
      <c r="D630" s="204"/>
      <c r="E630" s="205"/>
      <c r="F630" s="201"/>
    </row>
    <row r="631" spans="1:6" s="198" customFormat="1" ht="16.5" customHeight="1" x14ac:dyDescent="0.15">
      <c r="A631" s="199"/>
      <c r="B631" s="202"/>
      <c r="C631" s="203"/>
      <c r="D631" s="204"/>
      <c r="E631" s="205"/>
      <c r="F631" s="201"/>
    </row>
    <row r="632" spans="1:6" s="198" customFormat="1" ht="16.5" customHeight="1" x14ac:dyDescent="0.15">
      <c r="A632" s="199"/>
      <c r="B632" s="202"/>
      <c r="C632" s="203"/>
      <c r="D632" s="204"/>
      <c r="E632" s="205"/>
      <c r="F632" s="201"/>
    </row>
    <row r="633" spans="1:6" s="198" customFormat="1" ht="16.5" customHeight="1" x14ac:dyDescent="0.15">
      <c r="A633" s="199"/>
      <c r="B633" s="202"/>
      <c r="C633" s="203"/>
      <c r="D633" s="204"/>
      <c r="E633" s="205"/>
      <c r="F633" s="201"/>
    </row>
    <row r="634" spans="1:6" s="198" customFormat="1" ht="16.5" customHeight="1" x14ac:dyDescent="0.15">
      <c r="A634" s="199"/>
      <c r="B634" s="202"/>
      <c r="C634" s="203"/>
      <c r="D634" s="204"/>
      <c r="E634" s="205"/>
      <c r="F634" s="201"/>
    </row>
    <row r="635" spans="1:6" s="198" customFormat="1" ht="16.5" customHeight="1" x14ac:dyDescent="0.15">
      <c r="A635" s="199"/>
      <c r="B635" s="202"/>
      <c r="C635" s="203"/>
      <c r="D635" s="204"/>
      <c r="E635" s="205"/>
      <c r="F635" s="201"/>
    </row>
    <row r="636" spans="1:6" s="198" customFormat="1" ht="16.5" customHeight="1" x14ac:dyDescent="0.15">
      <c r="A636" s="199"/>
      <c r="B636" s="202"/>
      <c r="C636" s="203"/>
      <c r="D636" s="204"/>
      <c r="E636" s="205"/>
      <c r="F636" s="201"/>
    </row>
    <row r="637" spans="1:6" s="198" customFormat="1" ht="16.5" customHeight="1" x14ac:dyDescent="0.15">
      <c r="A637" s="199"/>
      <c r="B637" s="202"/>
      <c r="C637" s="203"/>
      <c r="D637" s="204"/>
      <c r="E637" s="205"/>
      <c r="F637" s="201"/>
    </row>
    <row r="638" spans="1:6" s="198" customFormat="1" ht="16.5" customHeight="1" x14ac:dyDescent="0.15">
      <c r="A638" s="199"/>
      <c r="B638" s="202"/>
      <c r="C638" s="203"/>
      <c r="D638" s="204"/>
      <c r="E638" s="205"/>
      <c r="F638" s="201"/>
    </row>
    <row r="639" spans="1:6" s="198" customFormat="1" ht="16.5" customHeight="1" x14ac:dyDescent="0.15">
      <c r="A639" s="199"/>
      <c r="B639" s="202"/>
      <c r="C639" s="203"/>
      <c r="D639" s="204"/>
      <c r="E639" s="205"/>
      <c r="F639" s="201"/>
    </row>
    <row r="640" spans="1:6" s="198" customFormat="1" ht="16.5" customHeight="1" x14ac:dyDescent="0.15">
      <c r="A640" s="199"/>
      <c r="B640" s="202"/>
      <c r="C640" s="203"/>
      <c r="D640" s="204"/>
      <c r="E640" s="205"/>
      <c r="F640" s="201"/>
    </row>
    <row r="641" spans="1:6" s="198" customFormat="1" ht="16.5" customHeight="1" x14ac:dyDescent="0.15">
      <c r="A641" s="199"/>
      <c r="B641" s="202"/>
      <c r="C641" s="203"/>
      <c r="D641" s="204"/>
      <c r="E641" s="205"/>
      <c r="F641" s="201"/>
    </row>
    <row r="642" spans="1:6" s="198" customFormat="1" ht="16.5" customHeight="1" x14ac:dyDescent="0.15">
      <c r="A642" s="199"/>
      <c r="B642" s="202"/>
      <c r="C642" s="203"/>
      <c r="D642" s="204"/>
      <c r="E642" s="205"/>
      <c r="F642" s="201"/>
    </row>
    <row r="643" spans="1:6" s="198" customFormat="1" ht="16.5" customHeight="1" x14ac:dyDescent="0.15">
      <c r="A643" s="199"/>
      <c r="B643" s="202"/>
      <c r="C643" s="203"/>
      <c r="D643" s="204"/>
      <c r="E643" s="205"/>
      <c r="F643" s="201"/>
    </row>
    <row r="644" spans="1:6" s="198" customFormat="1" ht="16.5" customHeight="1" x14ac:dyDescent="0.15">
      <c r="A644" s="199"/>
      <c r="B644" s="202"/>
      <c r="C644" s="203"/>
      <c r="D644" s="204"/>
      <c r="E644" s="205"/>
      <c r="F644" s="201"/>
    </row>
    <row r="645" spans="1:6" s="198" customFormat="1" ht="16.5" customHeight="1" x14ac:dyDescent="0.15">
      <c r="A645" s="199"/>
      <c r="B645" s="202"/>
      <c r="C645" s="203"/>
      <c r="D645" s="204"/>
      <c r="E645" s="205"/>
      <c r="F645" s="201"/>
    </row>
    <row r="646" spans="1:6" s="198" customFormat="1" ht="16.5" customHeight="1" x14ac:dyDescent="0.15">
      <c r="A646" s="199"/>
      <c r="B646" s="202"/>
      <c r="C646" s="203"/>
      <c r="D646" s="204"/>
      <c r="E646" s="205"/>
      <c r="F646" s="201"/>
    </row>
    <row r="647" spans="1:6" s="198" customFormat="1" ht="16.5" customHeight="1" x14ac:dyDescent="0.15">
      <c r="A647" s="199"/>
      <c r="B647" s="202"/>
      <c r="C647" s="203"/>
      <c r="D647" s="204"/>
      <c r="E647" s="205"/>
      <c r="F647" s="201"/>
    </row>
    <row r="648" spans="1:6" s="198" customFormat="1" ht="16.5" customHeight="1" x14ac:dyDescent="0.15">
      <c r="A648" s="199"/>
      <c r="B648" s="202"/>
      <c r="C648" s="203"/>
      <c r="D648" s="204"/>
      <c r="E648" s="205"/>
      <c r="F648" s="201"/>
    </row>
    <row r="649" spans="1:6" s="198" customFormat="1" ht="16.5" customHeight="1" x14ac:dyDescent="0.15">
      <c r="A649" s="199"/>
      <c r="B649" s="202"/>
      <c r="C649" s="203"/>
      <c r="D649" s="204"/>
      <c r="E649" s="205"/>
      <c r="F649" s="201"/>
    </row>
    <row r="650" spans="1:6" s="198" customFormat="1" ht="16.5" customHeight="1" x14ac:dyDescent="0.15">
      <c r="A650" s="199"/>
      <c r="B650" s="202"/>
      <c r="C650" s="203"/>
      <c r="D650" s="204"/>
      <c r="E650" s="205"/>
      <c r="F650" s="201"/>
    </row>
    <row r="651" spans="1:6" s="198" customFormat="1" ht="16.5" customHeight="1" x14ac:dyDescent="0.15">
      <c r="A651" s="199"/>
      <c r="B651" s="202"/>
      <c r="C651" s="203"/>
      <c r="D651" s="204"/>
      <c r="E651" s="205"/>
      <c r="F651" s="201"/>
    </row>
    <row r="652" spans="1:6" s="198" customFormat="1" ht="16.5" customHeight="1" x14ac:dyDescent="0.15">
      <c r="A652" s="199"/>
      <c r="B652" s="202"/>
      <c r="C652" s="203"/>
      <c r="D652" s="204"/>
      <c r="E652" s="205"/>
      <c r="F652" s="201"/>
    </row>
    <row r="653" spans="1:6" s="198" customFormat="1" ht="16.5" customHeight="1" x14ac:dyDescent="0.15">
      <c r="A653" s="199"/>
      <c r="B653" s="202"/>
      <c r="C653" s="203"/>
      <c r="D653" s="204"/>
      <c r="E653" s="205"/>
      <c r="F653" s="201"/>
    </row>
    <row r="654" spans="1:6" s="198" customFormat="1" ht="16.5" customHeight="1" x14ac:dyDescent="0.15">
      <c r="A654" s="199"/>
      <c r="B654" s="202"/>
      <c r="C654" s="203"/>
      <c r="D654" s="204"/>
      <c r="E654" s="205"/>
      <c r="F654" s="201"/>
    </row>
    <row r="655" spans="1:6" s="198" customFormat="1" ht="16.5" customHeight="1" x14ac:dyDescent="0.15">
      <c r="A655" s="199"/>
      <c r="B655" s="202"/>
      <c r="C655" s="203"/>
      <c r="D655" s="204"/>
      <c r="E655" s="205"/>
      <c r="F655" s="201"/>
    </row>
    <row r="656" spans="1:6" s="198" customFormat="1" ht="16.5" customHeight="1" x14ac:dyDescent="0.15">
      <c r="A656" s="199"/>
      <c r="B656" s="202"/>
      <c r="C656" s="203"/>
      <c r="D656" s="204"/>
      <c r="E656" s="205"/>
      <c r="F656" s="201"/>
    </row>
    <row r="657" spans="1:6" s="198" customFormat="1" ht="16.5" customHeight="1" x14ac:dyDescent="0.15">
      <c r="A657" s="199"/>
      <c r="B657" s="202"/>
      <c r="C657" s="203"/>
      <c r="D657" s="204"/>
      <c r="E657" s="205"/>
      <c r="F657" s="201"/>
    </row>
    <row r="658" spans="1:6" s="198" customFormat="1" ht="16.5" customHeight="1" x14ac:dyDescent="0.15">
      <c r="A658" s="199"/>
      <c r="B658" s="202"/>
      <c r="C658" s="203"/>
      <c r="D658" s="204"/>
      <c r="E658" s="205"/>
      <c r="F658" s="201"/>
    </row>
    <row r="659" spans="1:6" s="198" customFormat="1" ht="16.5" customHeight="1" x14ac:dyDescent="0.15">
      <c r="A659" s="199"/>
      <c r="B659" s="202"/>
      <c r="C659" s="203"/>
      <c r="D659" s="204"/>
      <c r="E659" s="205"/>
      <c r="F659" s="201"/>
    </row>
    <row r="660" spans="1:6" s="198" customFormat="1" ht="16.5" customHeight="1" x14ac:dyDescent="0.15">
      <c r="A660" s="199"/>
      <c r="B660" s="202"/>
      <c r="C660" s="203"/>
      <c r="D660" s="204"/>
      <c r="E660" s="205"/>
      <c r="F660" s="201"/>
    </row>
    <row r="661" spans="1:6" s="198" customFormat="1" ht="16.5" customHeight="1" x14ac:dyDescent="0.15">
      <c r="A661" s="199"/>
      <c r="B661" s="202"/>
      <c r="C661" s="203"/>
      <c r="D661" s="204"/>
      <c r="E661" s="205"/>
      <c r="F661" s="201"/>
    </row>
    <row r="662" spans="1:6" s="198" customFormat="1" ht="16.5" customHeight="1" x14ac:dyDescent="0.15">
      <c r="A662" s="199"/>
      <c r="B662" s="202"/>
      <c r="C662" s="203"/>
      <c r="D662" s="204"/>
      <c r="E662" s="205"/>
      <c r="F662" s="201"/>
    </row>
    <row r="663" spans="1:6" s="198" customFormat="1" ht="16.5" customHeight="1" x14ac:dyDescent="0.15">
      <c r="A663" s="199"/>
      <c r="B663" s="202"/>
      <c r="C663" s="203"/>
      <c r="D663" s="204"/>
      <c r="E663" s="205"/>
      <c r="F663" s="201"/>
    </row>
    <row r="664" spans="1:6" s="198" customFormat="1" ht="16.5" customHeight="1" x14ac:dyDescent="0.15">
      <c r="A664" s="199"/>
      <c r="B664" s="202"/>
      <c r="C664" s="203"/>
      <c r="D664" s="204"/>
      <c r="E664" s="205"/>
      <c r="F664" s="201"/>
    </row>
    <row r="665" spans="1:6" s="198" customFormat="1" ht="16.5" customHeight="1" x14ac:dyDescent="0.15">
      <c r="A665" s="199"/>
      <c r="B665" s="202"/>
      <c r="C665" s="203"/>
      <c r="D665" s="204"/>
      <c r="E665" s="205"/>
      <c r="F665" s="201"/>
    </row>
    <row r="666" spans="1:6" s="198" customFormat="1" ht="16.5" customHeight="1" x14ac:dyDescent="0.15">
      <c r="A666" s="199"/>
      <c r="B666" s="202"/>
      <c r="C666" s="203"/>
      <c r="D666" s="204"/>
      <c r="E666" s="205"/>
      <c r="F666" s="201"/>
    </row>
    <row r="667" spans="1:6" s="198" customFormat="1" ht="16.5" customHeight="1" x14ac:dyDescent="0.15">
      <c r="A667" s="199"/>
      <c r="B667" s="202"/>
      <c r="C667" s="203"/>
      <c r="D667" s="204"/>
      <c r="E667" s="205"/>
      <c r="F667" s="201"/>
    </row>
    <row r="668" spans="1:6" s="198" customFormat="1" ht="16.5" customHeight="1" x14ac:dyDescent="0.15">
      <c r="A668" s="199"/>
      <c r="B668" s="202"/>
      <c r="C668" s="203"/>
      <c r="D668" s="204"/>
      <c r="E668" s="205"/>
      <c r="F668" s="201"/>
    </row>
    <row r="669" spans="1:6" s="198" customFormat="1" ht="16.5" customHeight="1" x14ac:dyDescent="0.15">
      <c r="A669" s="199"/>
      <c r="B669" s="202"/>
      <c r="C669" s="203"/>
      <c r="D669" s="204"/>
      <c r="E669" s="205"/>
      <c r="F669" s="201"/>
    </row>
    <row r="670" spans="1:6" s="198" customFormat="1" ht="16.5" customHeight="1" x14ac:dyDescent="0.15">
      <c r="A670" s="199"/>
      <c r="B670" s="202"/>
      <c r="C670" s="203"/>
      <c r="D670" s="204"/>
      <c r="E670" s="205"/>
      <c r="F670" s="201"/>
    </row>
    <row r="671" spans="1:6" s="198" customFormat="1" ht="16.5" customHeight="1" x14ac:dyDescent="0.15">
      <c r="A671" s="199"/>
      <c r="B671" s="202"/>
      <c r="C671" s="203"/>
      <c r="D671" s="204"/>
      <c r="E671" s="205"/>
      <c r="F671" s="201"/>
    </row>
    <row r="672" spans="1:6" s="198" customFormat="1" ht="16.5" customHeight="1" x14ac:dyDescent="0.15">
      <c r="A672" s="199"/>
      <c r="B672" s="202"/>
      <c r="C672" s="203"/>
      <c r="D672" s="204"/>
      <c r="E672" s="205"/>
      <c r="F672" s="201"/>
    </row>
    <row r="673" spans="1:6" s="198" customFormat="1" ht="16.5" customHeight="1" x14ac:dyDescent="0.15">
      <c r="A673" s="199"/>
      <c r="B673" s="202"/>
      <c r="C673" s="203"/>
      <c r="D673" s="204"/>
      <c r="E673" s="205"/>
      <c r="F673" s="201"/>
    </row>
    <row r="674" spans="1:6" s="198" customFormat="1" ht="16.5" customHeight="1" x14ac:dyDescent="0.15">
      <c r="A674" s="199"/>
      <c r="B674" s="202"/>
      <c r="C674" s="203"/>
      <c r="D674" s="204"/>
      <c r="E674" s="205"/>
      <c r="F674" s="201"/>
    </row>
    <row r="675" spans="1:6" s="198" customFormat="1" ht="16.5" customHeight="1" x14ac:dyDescent="0.15">
      <c r="A675" s="199"/>
      <c r="B675" s="202"/>
      <c r="C675" s="203"/>
      <c r="D675" s="204"/>
      <c r="E675" s="205"/>
      <c r="F675" s="201"/>
    </row>
    <row r="676" spans="1:6" s="198" customFormat="1" ht="16.5" customHeight="1" x14ac:dyDescent="0.15">
      <c r="A676" s="199"/>
      <c r="B676" s="202"/>
      <c r="C676" s="203"/>
      <c r="D676" s="204"/>
      <c r="E676" s="205"/>
      <c r="F676" s="201"/>
    </row>
    <row r="677" spans="1:6" s="198" customFormat="1" ht="16.5" customHeight="1" x14ac:dyDescent="0.15">
      <c r="A677" s="199"/>
      <c r="B677" s="202"/>
      <c r="C677" s="203"/>
      <c r="D677" s="204"/>
      <c r="E677" s="205"/>
      <c r="F677" s="201"/>
    </row>
    <row r="678" spans="1:6" s="198" customFormat="1" ht="16.5" customHeight="1" x14ac:dyDescent="0.15">
      <c r="A678" s="199"/>
      <c r="B678" s="202"/>
      <c r="C678" s="203"/>
      <c r="D678" s="204"/>
      <c r="E678" s="205"/>
      <c r="F678" s="201"/>
    </row>
    <row r="679" spans="1:6" s="198" customFormat="1" ht="16.5" customHeight="1" x14ac:dyDescent="0.15">
      <c r="A679" s="199"/>
      <c r="B679" s="202"/>
      <c r="C679" s="203"/>
      <c r="D679" s="204"/>
      <c r="E679" s="205"/>
      <c r="F679" s="201"/>
    </row>
    <row r="680" spans="1:6" s="198" customFormat="1" ht="16.5" customHeight="1" x14ac:dyDescent="0.15">
      <c r="A680" s="199"/>
      <c r="B680" s="202"/>
      <c r="C680" s="203"/>
      <c r="D680" s="204"/>
      <c r="E680" s="205"/>
      <c r="F680" s="201"/>
    </row>
    <row r="681" spans="1:6" s="198" customFormat="1" ht="16.5" customHeight="1" x14ac:dyDescent="0.15">
      <c r="A681" s="199"/>
      <c r="B681" s="202"/>
      <c r="C681" s="203"/>
      <c r="D681" s="204"/>
      <c r="E681" s="205"/>
      <c r="F681" s="201"/>
    </row>
    <row r="682" spans="1:6" s="198" customFormat="1" ht="16.5" customHeight="1" x14ac:dyDescent="0.15">
      <c r="A682" s="199"/>
      <c r="B682" s="202"/>
      <c r="C682" s="203"/>
      <c r="D682" s="204"/>
      <c r="E682" s="205"/>
      <c r="F682" s="201"/>
    </row>
    <row r="683" spans="1:6" s="198" customFormat="1" ht="16.5" customHeight="1" x14ac:dyDescent="0.15">
      <c r="A683" s="199"/>
      <c r="B683" s="202"/>
      <c r="C683" s="203"/>
      <c r="D683" s="204"/>
      <c r="E683" s="205"/>
      <c r="F683" s="201"/>
    </row>
    <row r="684" spans="1:6" s="198" customFormat="1" ht="16.5" customHeight="1" x14ac:dyDescent="0.15">
      <c r="A684" s="199"/>
      <c r="B684" s="202"/>
      <c r="C684" s="203"/>
      <c r="D684" s="204"/>
      <c r="E684" s="205"/>
      <c r="F684" s="201"/>
    </row>
    <row r="685" spans="1:6" s="198" customFormat="1" ht="16.5" customHeight="1" x14ac:dyDescent="0.15">
      <c r="A685" s="199"/>
      <c r="B685" s="202"/>
      <c r="C685" s="203"/>
      <c r="D685" s="204"/>
      <c r="E685" s="205"/>
      <c r="F685" s="201"/>
    </row>
    <row r="686" spans="1:6" s="198" customFormat="1" ht="16.5" customHeight="1" x14ac:dyDescent="0.15">
      <c r="A686" s="199"/>
      <c r="B686" s="202"/>
      <c r="C686" s="203"/>
      <c r="D686" s="204"/>
      <c r="E686" s="205"/>
      <c r="F686" s="201"/>
    </row>
    <row r="687" spans="1:6" s="198" customFormat="1" ht="16.5" customHeight="1" x14ac:dyDescent="0.15">
      <c r="A687" s="199"/>
      <c r="B687" s="202"/>
      <c r="C687" s="203"/>
      <c r="D687" s="204"/>
      <c r="E687" s="205"/>
      <c r="F687" s="201"/>
    </row>
    <row r="688" spans="1:6" s="198" customFormat="1" ht="16.5" customHeight="1" x14ac:dyDescent="0.15">
      <c r="A688" s="199"/>
      <c r="B688" s="202"/>
      <c r="C688" s="203"/>
      <c r="D688" s="204"/>
      <c r="E688" s="205"/>
      <c r="F688" s="201"/>
    </row>
    <row r="689" spans="1:6" s="198" customFormat="1" ht="16.5" customHeight="1" x14ac:dyDescent="0.15">
      <c r="A689" s="199"/>
      <c r="B689" s="202"/>
      <c r="C689" s="203"/>
      <c r="D689" s="204"/>
      <c r="E689" s="205"/>
      <c r="F689" s="201"/>
    </row>
    <row r="690" spans="1:6" s="198" customFormat="1" ht="16.5" customHeight="1" x14ac:dyDescent="0.15">
      <c r="A690" s="199"/>
      <c r="B690" s="202"/>
      <c r="C690" s="203"/>
      <c r="D690" s="204"/>
      <c r="E690" s="205"/>
      <c r="F690" s="201"/>
    </row>
    <row r="691" spans="1:6" s="198" customFormat="1" ht="16.5" customHeight="1" x14ac:dyDescent="0.15">
      <c r="A691" s="199"/>
      <c r="B691" s="202"/>
      <c r="C691" s="203"/>
      <c r="D691" s="204"/>
      <c r="E691" s="205"/>
      <c r="F691" s="201"/>
    </row>
    <row r="692" spans="1:6" s="198" customFormat="1" ht="16.5" customHeight="1" x14ac:dyDescent="0.15">
      <c r="A692" s="199"/>
      <c r="B692" s="202"/>
      <c r="C692" s="203"/>
      <c r="D692" s="204"/>
      <c r="E692" s="205"/>
      <c r="F692" s="201"/>
    </row>
    <row r="693" spans="1:6" s="198" customFormat="1" ht="16.5" customHeight="1" x14ac:dyDescent="0.15">
      <c r="A693" s="199"/>
      <c r="B693" s="202"/>
      <c r="C693" s="203"/>
      <c r="D693" s="204"/>
      <c r="E693" s="205"/>
      <c r="F693" s="201"/>
    </row>
    <row r="694" spans="1:6" s="198" customFormat="1" ht="16.5" customHeight="1" x14ac:dyDescent="0.15">
      <c r="A694" s="199"/>
      <c r="B694" s="202"/>
      <c r="C694" s="203"/>
      <c r="D694" s="204"/>
      <c r="E694" s="205"/>
      <c r="F694" s="201"/>
    </row>
    <row r="695" spans="1:6" s="198" customFormat="1" ht="16.5" customHeight="1" x14ac:dyDescent="0.15">
      <c r="A695" s="199"/>
      <c r="B695" s="202"/>
      <c r="C695" s="203"/>
      <c r="D695" s="204"/>
      <c r="E695" s="205"/>
      <c r="F695" s="201"/>
    </row>
    <row r="696" spans="1:6" s="198" customFormat="1" ht="16.5" customHeight="1" x14ac:dyDescent="0.15">
      <c r="A696" s="199"/>
      <c r="B696" s="202"/>
      <c r="C696" s="203"/>
      <c r="D696" s="204"/>
      <c r="E696" s="205"/>
      <c r="F696" s="201"/>
    </row>
    <row r="697" spans="1:6" s="198" customFormat="1" ht="16.5" customHeight="1" x14ac:dyDescent="0.15">
      <c r="A697" s="199"/>
      <c r="B697" s="202"/>
      <c r="C697" s="203"/>
      <c r="D697" s="204"/>
      <c r="E697" s="205"/>
      <c r="F697" s="201"/>
    </row>
    <row r="698" spans="1:6" s="198" customFormat="1" ht="16.5" customHeight="1" x14ac:dyDescent="0.15">
      <c r="A698" s="199"/>
      <c r="B698" s="202"/>
      <c r="C698" s="203"/>
      <c r="D698" s="204"/>
      <c r="E698" s="205"/>
      <c r="F698" s="201"/>
    </row>
    <row r="699" spans="1:6" s="198" customFormat="1" ht="16.5" customHeight="1" x14ac:dyDescent="0.15">
      <c r="A699" s="199"/>
      <c r="B699" s="202"/>
      <c r="C699" s="203"/>
      <c r="D699" s="204"/>
      <c r="E699" s="205"/>
      <c r="F699" s="201"/>
    </row>
    <row r="700" spans="1:6" s="198" customFormat="1" ht="16.5" customHeight="1" x14ac:dyDescent="0.15">
      <c r="A700" s="199"/>
      <c r="B700" s="202"/>
      <c r="C700" s="203"/>
      <c r="D700" s="204"/>
      <c r="E700" s="205"/>
      <c r="F700" s="201"/>
    </row>
    <row r="701" spans="1:6" s="198" customFormat="1" ht="16.5" customHeight="1" x14ac:dyDescent="0.15">
      <c r="A701" s="199"/>
      <c r="B701" s="202"/>
      <c r="C701" s="203"/>
      <c r="D701" s="204"/>
      <c r="E701" s="205"/>
      <c r="F701" s="201"/>
    </row>
    <row r="702" spans="1:6" s="198" customFormat="1" ht="16.5" customHeight="1" x14ac:dyDescent="0.15">
      <c r="A702" s="199"/>
      <c r="B702" s="202"/>
      <c r="C702" s="203"/>
      <c r="D702" s="204"/>
      <c r="E702" s="205"/>
      <c r="F702" s="201"/>
    </row>
    <row r="703" spans="1:6" s="198" customFormat="1" ht="16.5" customHeight="1" x14ac:dyDescent="0.15">
      <c r="A703" s="199"/>
      <c r="B703" s="202"/>
      <c r="C703" s="203"/>
      <c r="D703" s="204"/>
      <c r="E703" s="205"/>
      <c r="F703" s="201"/>
    </row>
    <row r="704" spans="1:6" s="198" customFormat="1" ht="16.5" customHeight="1" x14ac:dyDescent="0.15">
      <c r="A704" s="199"/>
      <c r="B704" s="202"/>
      <c r="C704" s="203"/>
      <c r="D704" s="204"/>
      <c r="E704" s="205"/>
      <c r="F704" s="201"/>
    </row>
    <row r="705" spans="1:6" s="198" customFormat="1" ht="16.5" customHeight="1" x14ac:dyDescent="0.15">
      <c r="A705" s="199"/>
      <c r="B705" s="202"/>
      <c r="C705" s="203"/>
      <c r="D705" s="204"/>
      <c r="E705" s="205"/>
      <c r="F705" s="201"/>
    </row>
    <row r="706" spans="1:6" s="198" customFormat="1" ht="16.5" customHeight="1" x14ac:dyDescent="0.15">
      <c r="A706" s="199"/>
      <c r="B706" s="202"/>
      <c r="C706" s="203"/>
      <c r="D706" s="204"/>
      <c r="E706" s="205"/>
      <c r="F706" s="201"/>
    </row>
    <row r="707" spans="1:6" s="198" customFormat="1" ht="16.5" customHeight="1" x14ac:dyDescent="0.15">
      <c r="A707" s="199"/>
      <c r="B707" s="202"/>
      <c r="C707" s="203"/>
      <c r="D707" s="204"/>
      <c r="E707" s="205"/>
      <c r="F707" s="201"/>
    </row>
    <row r="708" spans="1:6" s="198" customFormat="1" ht="16.5" customHeight="1" x14ac:dyDescent="0.15">
      <c r="A708" s="199"/>
      <c r="B708" s="202"/>
      <c r="C708" s="203"/>
      <c r="D708" s="204"/>
      <c r="E708" s="205"/>
      <c r="F708" s="201"/>
    </row>
    <row r="709" spans="1:6" s="198" customFormat="1" ht="16.5" customHeight="1" x14ac:dyDescent="0.15">
      <c r="A709" s="199"/>
      <c r="B709" s="202"/>
      <c r="C709" s="203"/>
      <c r="D709" s="204"/>
      <c r="E709" s="205"/>
      <c r="F709" s="201"/>
    </row>
    <row r="710" spans="1:6" s="198" customFormat="1" ht="16.5" customHeight="1" x14ac:dyDescent="0.15">
      <c r="A710" s="199"/>
      <c r="B710" s="202"/>
      <c r="C710" s="203"/>
      <c r="D710" s="204"/>
      <c r="E710" s="205"/>
      <c r="F710" s="201"/>
    </row>
    <row r="711" spans="1:6" s="198" customFormat="1" ht="16.5" customHeight="1" x14ac:dyDescent="0.15">
      <c r="A711" s="199"/>
      <c r="B711" s="202"/>
      <c r="C711" s="203"/>
      <c r="D711" s="204"/>
      <c r="E711" s="205"/>
      <c r="F711" s="201"/>
    </row>
    <row r="712" spans="1:6" s="198" customFormat="1" ht="16.5" customHeight="1" x14ac:dyDescent="0.15">
      <c r="A712" s="199"/>
      <c r="B712" s="202"/>
      <c r="C712" s="203"/>
      <c r="D712" s="204"/>
      <c r="E712" s="205"/>
      <c r="F712" s="201"/>
    </row>
    <row r="713" spans="1:6" s="198" customFormat="1" ht="16.5" customHeight="1" x14ac:dyDescent="0.15">
      <c r="A713" s="199"/>
      <c r="B713" s="202"/>
      <c r="C713" s="203"/>
      <c r="D713" s="204"/>
      <c r="E713" s="205"/>
      <c r="F713" s="201"/>
    </row>
    <row r="714" spans="1:6" s="198" customFormat="1" ht="16.5" customHeight="1" x14ac:dyDescent="0.15">
      <c r="A714" s="199"/>
      <c r="B714" s="202"/>
      <c r="C714" s="203"/>
      <c r="D714" s="204"/>
      <c r="E714" s="205"/>
      <c r="F714" s="201"/>
    </row>
    <row r="715" spans="1:6" s="198" customFormat="1" ht="16.5" customHeight="1" x14ac:dyDescent="0.15">
      <c r="A715" s="199"/>
      <c r="B715" s="202"/>
      <c r="C715" s="203"/>
      <c r="D715" s="204"/>
      <c r="E715" s="205"/>
      <c r="F715" s="201"/>
    </row>
    <row r="716" spans="1:6" s="198" customFormat="1" ht="16.5" customHeight="1" x14ac:dyDescent="0.15">
      <c r="A716" s="199"/>
      <c r="B716" s="202"/>
      <c r="C716" s="203"/>
      <c r="D716" s="204"/>
      <c r="E716" s="205"/>
      <c r="F716" s="201"/>
    </row>
    <row r="717" spans="1:6" s="198" customFormat="1" ht="16.5" customHeight="1" x14ac:dyDescent="0.15">
      <c r="A717" s="199"/>
      <c r="B717" s="202"/>
      <c r="C717" s="203"/>
      <c r="D717" s="204"/>
      <c r="E717" s="205"/>
      <c r="F717" s="201"/>
    </row>
    <row r="718" spans="1:6" s="198" customFormat="1" ht="16.5" customHeight="1" x14ac:dyDescent="0.15">
      <c r="A718" s="199"/>
      <c r="B718" s="202"/>
      <c r="C718" s="203"/>
      <c r="D718" s="204"/>
      <c r="E718" s="205"/>
      <c r="F718" s="201"/>
    </row>
    <row r="719" spans="1:6" s="198" customFormat="1" ht="16.5" customHeight="1" x14ac:dyDescent="0.15">
      <c r="A719" s="199"/>
      <c r="B719" s="202"/>
      <c r="C719" s="203"/>
      <c r="D719" s="204"/>
      <c r="E719" s="205"/>
      <c r="F719" s="201"/>
    </row>
    <row r="720" spans="1:6" s="198" customFormat="1" ht="16.5" customHeight="1" x14ac:dyDescent="0.15">
      <c r="A720" s="199"/>
      <c r="B720" s="202"/>
      <c r="C720" s="203"/>
      <c r="D720" s="204"/>
      <c r="E720" s="205"/>
      <c r="F720" s="201"/>
    </row>
    <row r="721" spans="1:6" s="198" customFormat="1" ht="16.5" customHeight="1" x14ac:dyDescent="0.15">
      <c r="A721" s="199"/>
      <c r="B721" s="202"/>
      <c r="C721" s="203"/>
      <c r="D721" s="204"/>
      <c r="E721" s="205"/>
      <c r="F721" s="201"/>
    </row>
    <row r="722" spans="1:6" s="198" customFormat="1" ht="16.5" customHeight="1" x14ac:dyDescent="0.15">
      <c r="A722" s="199"/>
      <c r="B722" s="202"/>
      <c r="C722" s="203"/>
      <c r="D722" s="204"/>
      <c r="E722" s="205"/>
      <c r="F722" s="201"/>
    </row>
    <row r="723" spans="1:6" s="198" customFormat="1" ht="16.5" customHeight="1" x14ac:dyDescent="0.15">
      <c r="A723" s="199"/>
      <c r="B723" s="202"/>
      <c r="C723" s="203"/>
      <c r="D723" s="204"/>
      <c r="E723" s="205"/>
      <c r="F723" s="201"/>
    </row>
    <row r="724" spans="1:6" s="198" customFormat="1" ht="16.5" customHeight="1" x14ac:dyDescent="0.15">
      <c r="A724" s="199"/>
      <c r="B724" s="202"/>
      <c r="C724" s="203"/>
      <c r="D724" s="204"/>
      <c r="E724" s="205"/>
      <c r="F724" s="201"/>
    </row>
    <row r="725" spans="1:6" s="198" customFormat="1" ht="16.5" customHeight="1" x14ac:dyDescent="0.15">
      <c r="A725" s="199"/>
      <c r="B725" s="202"/>
      <c r="C725" s="203"/>
      <c r="D725" s="204"/>
      <c r="E725" s="205"/>
      <c r="F725" s="201"/>
    </row>
    <row r="726" spans="1:6" s="198" customFormat="1" ht="16.5" customHeight="1" x14ac:dyDescent="0.15">
      <c r="A726" s="199"/>
      <c r="B726" s="202"/>
      <c r="C726" s="203"/>
      <c r="D726" s="204"/>
      <c r="E726" s="205"/>
      <c r="F726" s="201"/>
    </row>
    <row r="727" spans="1:6" s="198" customFormat="1" ht="16.5" customHeight="1" x14ac:dyDescent="0.15">
      <c r="A727" s="199"/>
      <c r="B727" s="202"/>
      <c r="C727" s="203"/>
      <c r="D727" s="204"/>
      <c r="E727" s="205"/>
      <c r="F727" s="201"/>
    </row>
    <row r="728" spans="1:6" s="198" customFormat="1" ht="16.5" customHeight="1" x14ac:dyDescent="0.15">
      <c r="A728" s="199"/>
      <c r="B728" s="202"/>
      <c r="C728" s="203"/>
      <c r="D728" s="204"/>
      <c r="E728" s="205"/>
      <c r="F728" s="201"/>
    </row>
    <row r="729" spans="1:6" s="198" customFormat="1" ht="16.5" customHeight="1" x14ac:dyDescent="0.15">
      <c r="A729" s="199"/>
      <c r="B729" s="202"/>
      <c r="C729" s="203"/>
      <c r="D729" s="204"/>
      <c r="E729" s="205"/>
      <c r="F729" s="201"/>
    </row>
    <row r="730" spans="1:6" s="198" customFormat="1" ht="16.5" customHeight="1" x14ac:dyDescent="0.15">
      <c r="A730" s="199"/>
      <c r="B730" s="202"/>
      <c r="C730" s="203"/>
      <c r="D730" s="204"/>
      <c r="E730" s="205"/>
      <c r="F730" s="201"/>
    </row>
    <row r="731" spans="1:6" s="198" customFormat="1" ht="16.5" customHeight="1" x14ac:dyDescent="0.15">
      <c r="A731" s="199"/>
      <c r="B731" s="202"/>
      <c r="C731" s="203"/>
      <c r="D731" s="204"/>
      <c r="E731" s="205"/>
      <c r="F731" s="201"/>
    </row>
    <row r="732" spans="1:6" s="198" customFormat="1" ht="16.5" customHeight="1" x14ac:dyDescent="0.15">
      <c r="A732" s="199"/>
      <c r="B732" s="202"/>
      <c r="C732" s="203"/>
      <c r="D732" s="204"/>
      <c r="E732" s="205"/>
      <c r="F732" s="201"/>
    </row>
    <row r="733" spans="1:6" s="198" customFormat="1" ht="16.5" customHeight="1" x14ac:dyDescent="0.15">
      <c r="A733" s="199"/>
      <c r="B733" s="202"/>
      <c r="C733" s="203"/>
      <c r="D733" s="204"/>
      <c r="E733" s="205"/>
      <c r="F733" s="201"/>
    </row>
    <row r="734" spans="1:6" s="198" customFormat="1" ht="16.5" customHeight="1" x14ac:dyDescent="0.15">
      <c r="A734" s="199"/>
      <c r="B734" s="202"/>
      <c r="C734" s="203"/>
      <c r="D734" s="204"/>
      <c r="E734" s="205"/>
      <c r="F734" s="201"/>
    </row>
    <row r="735" spans="1:6" s="198" customFormat="1" ht="16.5" customHeight="1" x14ac:dyDescent="0.15">
      <c r="A735" s="199"/>
      <c r="B735" s="202"/>
      <c r="C735" s="203"/>
      <c r="D735" s="204"/>
      <c r="E735" s="205"/>
      <c r="F735" s="201"/>
    </row>
    <row r="736" spans="1:6" s="198" customFormat="1" ht="16.5" customHeight="1" x14ac:dyDescent="0.15">
      <c r="A736" s="199"/>
      <c r="B736" s="202"/>
      <c r="C736" s="203"/>
      <c r="D736" s="204"/>
      <c r="E736" s="205"/>
      <c r="F736" s="201"/>
    </row>
    <row r="737" spans="1:6" s="198" customFormat="1" ht="16.5" customHeight="1" x14ac:dyDescent="0.15">
      <c r="A737" s="199"/>
      <c r="B737" s="202"/>
      <c r="C737" s="203"/>
      <c r="D737" s="204"/>
      <c r="E737" s="205"/>
      <c r="F737" s="201"/>
    </row>
    <row r="738" spans="1:6" s="198" customFormat="1" ht="16.5" customHeight="1" x14ac:dyDescent="0.15">
      <c r="A738" s="199"/>
      <c r="B738" s="202"/>
      <c r="C738" s="203"/>
      <c r="D738" s="204"/>
      <c r="E738" s="205"/>
      <c r="F738" s="201"/>
    </row>
    <row r="739" spans="1:6" s="198" customFormat="1" ht="16.5" customHeight="1" x14ac:dyDescent="0.15">
      <c r="A739" s="199"/>
      <c r="B739" s="202"/>
      <c r="C739" s="203"/>
      <c r="D739" s="204"/>
      <c r="E739" s="205"/>
      <c r="F739" s="201"/>
    </row>
    <row r="740" spans="1:6" s="198" customFormat="1" ht="16.5" customHeight="1" x14ac:dyDescent="0.15">
      <c r="A740" s="199"/>
      <c r="B740" s="202"/>
      <c r="C740" s="203"/>
      <c r="D740" s="204"/>
      <c r="E740" s="205"/>
      <c r="F740" s="201"/>
    </row>
    <row r="741" spans="1:6" s="198" customFormat="1" ht="16.5" customHeight="1" x14ac:dyDescent="0.15">
      <c r="A741" s="199"/>
      <c r="B741" s="202"/>
      <c r="C741" s="203"/>
      <c r="D741" s="204"/>
      <c r="E741" s="205"/>
      <c r="F741" s="201"/>
    </row>
    <row r="742" spans="1:6" s="198" customFormat="1" ht="16.5" customHeight="1" x14ac:dyDescent="0.15">
      <c r="A742" s="199"/>
      <c r="B742" s="202"/>
      <c r="C742" s="203"/>
      <c r="D742" s="204"/>
      <c r="E742" s="205"/>
      <c r="F742" s="201"/>
    </row>
    <row r="743" spans="1:6" s="198" customFormat="1" ht="16.5" customHeight="1" x14ac:dyDescent="0.15">
      <c r="A743" s="199"/>
      <c r="B743" s="202"/>
      <c r="C743" s="203"/>
      <c r="D743" s="204"/>
      <c r="E743" s="205"/>
      <c r="F743" s="201"/>
    </row>
    <row r="744" spans="1:6" s="198" customFormat="1" ht="16.5" customHeight="1" x14ac:dyDescent="0.15">
      <c r="A744" s="199"/>
      <c r="B744" s="202"/>
      <c r="C744" s="203"/>
      <c r="D744" s="204"/>
      <c r="E744" s="205"/>
      <c r="F744" s="201"/>
    </row>
    <row r="745" spans="1:6" s="198" customFormat="1" ht="16.5" customHeight="1" x14ac:dyDescent="0.15">
      <c r="A745" s="199"/>
      <c r="B745" s="202"/>
      <c r="C745" s="203"/>
      <c r="D745" s="204"/>
      <c r="E745" s="205"/>
      <c r="F745" s="201"/>
    </row>
    <row r="746" spans="1:6" s="198" customFormat="1" ht="16.5" customHeight="1" x14ac:dyDescent="0.15">
      <c r="A746" s="199"/>
      <c r="B746" s="202"/>
      <c r="C746" s="203"/>
      <c r="D746" s="204"/>
      <c r="E746" s="205"/>
      <c r="F746" s="201"/>
    </row>
    <row r="747" spans="1:6" s="198" customFormat="1" ht="16.5" customHeight="1" x14ac:dyDescent="0.15">
      <c r="A747" s="199"/>
      <c r="B747" s="202"/>
      <c r="C747" s="203"/>
      <c r="D747" s="204"/>
      <c r="E747" s="205"/>
      <c r="F747" s="201"/>
    </row>
    <row r="748" spans="1:6" s="198" customFormat="1" ht="16.5" customHeight="1" x14ac:dyDescent="0.15">
      <c r="A748" s="199"/>
      <c r="B748" s="202"/>
      <c r="C748" s="203"/>
      <c r="D748" s="204"/>
      <c r="E748" s="205"/>
      <c r="F748" s="201"/>
    </row>
    <row r="749" spans="1:6" s="198" customFormat="1" ht="16.5" customHeight="1" x14ac:dyDescent="0.15">
      <c r="A749" s="199"/>
      <c r="B749" s="202"/>
      <c r="C749" s="203"/>
      <c r="D749" s="204"/>
      <c r="E749" s="205"/>
      <c r="F749" s="201"/>
    </row>
    <row r="750" spans="1:6" s="198" customFormat="1" ht="16.5" customHeight="1" x14ac:dyDescent="0.15">
      <c r="A750" s="199"/>
      <c r="B750" s="202"/>
      <c r="C750" s="203"/>
      <c r="D750" s="204"/>
      <c r="E750" s="205"/>
      <c r="F750" s="201"/>
    </row>
    <row r="751" spans="1:6" s="198" customFormat="1" ht="16.5" customHeight="1" x14ac:dyDescent="0.15">
      <c r="A751" s="199"/>
      <c r="B751" s="202"/>
      <c r="C751" s="203"/>
      <c r="D751" s="204"/>
      <c r="E751" s="205"/>
      <c r="F751" s="201"/>
    </row>
    <row r="752" spans="1:6" s="198" customFormat="1" ht="16.5" customHeight="1" x14ac:dyDescent="0.15">
      <c r="A752" s="199"/>
      <c r="B752" s="202"/>
      <c r="C752" s="203"/>
      <c r="D752" s="204"/>
      <c r="E752" s="205"/>
      <c r="F752" s="201"/>
    </row>
    <row r="753" spans="1:6" s="198" customFormat="1" ht="16.5" customHeight="1" x14ac:dyDescent="0.15">
      <c r="A753" s="199"/>
      <c r="B753" s="202"/>
      <c r="C753" s="203"/>
      <c r="D753" s="204"/>
      <c r="E753" s="205"/>
      <c r="F753" s="201"/>
    </row>
    <row r="754" spans="1:6" s="198" customFormat="1" ht="16.5" customHeight="1" x14ac:dyDescent="0.15">
      <c r="A754" s="199"/>
      <c r="B754" s="202"/>
      <c r="C754" s="203"/>
      <c r="D754" s="204"/>
      <c r="E754" s="205"/>
      <c r="F754" s="201"/>
    </row>
    <row r="755" spans="1:6" s="198" customFormat="1" ht="16.5" customHeight="1" x14ac:dyDescent="0.15">
      <c r="A755" s="199"/>
      <c r="B755" s="202"/>
      <c r="C755" s="203"/>
      <c r="D755" s="204"/>
      <c r="E755" s="205"/>
      <c r="F755" s="201"/>
    </row>
    <row r="756" spans="1:6" s="198" customFormat="1" ht="16.5" customHeight="1" x14ac:dyDescent="0.15">
      <c r="A756" s="199"/>
      <c r="B756" s="202"/>
      <c r="C756" s="203"/>
      <c r="D756" s="204"/>
      <c r="E756" s="205"/>
      <c r="F756" s="201"/>
    </row>
    <row r="757" spans="1:6" s="198" customFormat="1" ht="16.5" customHeight="1" x14ac:dyDescent="0.15">
      <c r="A757" s="199"/>
      <c r="B757" s="202"/>
      <c r="C757" s="203"/>
      <c r="D757" s="204"/>
      <c r="E757" s="205"/>
      <c r="F757" s="201"/>
    </row>
    <row r="758" spans="1:6" s="198" customFormat="1" ht="16.5" customHeight="1" x14ac:dyDescent="0.15">
      <c r="A758" s="199"/>
      <c r="B758" s="202"/>
      <c r="C758" s="203"/>
      <c r="D758" s="204"/>
      <c r="E758" s="205"/>
      <c r="F758" s="201"/>
    </row>
    <row r="759" spans="1:6" s="198" customFormat="1" ht="16.5" customHeight="1" x14ac:dyDescent="0.15">
      <c r="A759" s="199"/>
      <c r="B759" s="202"/>
      <c r="C759" s="203"/>
      <c r="D759" s="204"/>
      <c r="E759" s="205"/>
      <c r="F759" s="201"/>
    </row>
    <row r="760" spans="1:6" s="198" customFormat="1" ht="16.5" customHeight="1" x14ac:dyDescent="0.15">
      <c r="A760" s="199"/>
      <c r="B760" s="202"/>
      <c r="C760" s="203"/>
      <c r="D760" s="204"/>
      <c r="E760" s="205"/>
      <c r="F760" s="201"/>
    </row>
    <row r="761" spans="1:6" s="198" customFormat="1" ht="16.5" customHeight="1" x14ac:dyDescent="0.15">
      <c r="A761" s="199"/>
      <c r="B761" s="202"/>
      <c r="C761" s="203"/>
      <c r="D761" s="204"/>
      <c r="E761" s="205"/>
      <c r="F761" s="201"/>
    </row>
    <row r="762" spans="1:6" s="198" customFormat="1" ht="16.5" customHeight="1" x14ac:dyDescent="0.15">
      <c r="A762" s="199"/>
      <c r="B762" s="202"/>
      <c r="C762" s="203"/>
      <c r="D762" s="204"/>
      <c r="E762" s="205"/>
      <c r="F762" s="201"/>
    </row>
    <row r="763" spans="1:6" s="198" customFormat="1" ht="16.5" customHeight="1" x14ac:dyDescent="0.15">
      <c r="A763" s="199"/>
      <c r="B763" s="202"/>
      <c r="C763" s="203"/>
      <c r="D763" s="204"/>
      <c r="E763" s="205"/>
      <c r="F763" s="201"/>
    </row>
    <row r="764" spans="1:6" s="198" customFormat="1" ht="16.5" customHeight="1" x14ac:dyDescent="0.15">
      <c r="A764" s="199"/>
      <c r="B764" s="202"/>
      <c r="C764" s="203"/>
      <c r="D764" s="204"/>
      <c r="E764" s="205"/>
      <c r="F764" s="201"/>
    </row>
    <row r="765" spans="1:6" s="198" customFormat="1" ht="16.5" customHeight="1" x14ac:dyDescent="0.15">
      <c r="A765" s="199"/>
      <c r="B765" s="202"/>
      <c r="C765" s="203"/>
      <c r="D765" s="204"/>
      <c r="E765" s="205"/>
      <c r="F765" s="201"/>
    </row>
    <row r="766" spans="1:6" s="198" customFormat="1" ht="16.5" customHeight="1" x14ac:dyDescent="0.15">
      <c r="A766" s="199"/>
      <c r="B766" s="202"/>
      <c r="C766" s="203"/>
      <c r="D766" s="204"/>
      <c r="E766" s="205"/>
      <c r="F766" s="201"/>
    </row>
    <row r="767" spans="1:6" s="198" customFormat="1" ht="16.5" customHeight="1" x14ac:dyDescent="0.15">
      <c r="A767" s="199"/>
      <c r="B767" s="202"/>
      <c r="C767" s="203"/>
      <c r="D767" s="204"/>
      <c r="E767" s="205"/>
      <c r="F767" s="201"/>
    </row>
    <row r="768" spans="1:6" s="198" customFormat="1" ht="16.5" customHeight="1" x14ac:dyDescent="0.15">
      <c r="A768" s="199"/>
      <c r="B768" s="202"/>
      <c r="C768" s="203"/>
      <c r="D768" s="204"/>
      <c r="E768" s="205"/>
      <c r="F768" s="201"/>
    </row>
    <row r="769" spans="1:6" s="198" customFormat="1" ht="16.5" customHeight="1" x14ac:dyDescent="0.15">
      <c r="A769" s="199"/>
      <c r="B769" s="202"/>
      <c r="C769" s="203"/>
      <c r="D769" s="204"/>
      <c r="E769" s="205"/>
      <c r="F769" s="201"/>
    </row>
    <row r="770" spans="1:6" s="198" customFormat="1" ht="16.5" customHeight="1" x14ac:dyDescent="0.15">
      <c r="A770" s="199"/>
      <c r="B770" s="202"/>
      <c r="C770" s="203"/>
      <c r="D770" s="204"/>
      <c r="E770" s="205"/>
      <c r="F770" s="201"/>
    </row>
    <row r="771" spans="1:6" s="198" customFormat="1" ht="16.5" customHeight="1" x14ac:dyDescent="0.15">
      <c r="A771" s="199"/>
      <c r="B771" s="202"/>
      <c r="C771" s="203"/>
      <c r="D771" s="204"/>
      <c r="E771" s="205"/>
      <c r="F771" s="201"/>
    </row>
    <row r="772" spans="1:6" s="198" customFormat="1" ht="16.5" customHeight="1" x14ac:dyDescent="0.15">
      <c r="A772" s="199"/>
      <c r="B772" s="202"/>
      <c r="C772" s="203"/>
      <c r="D772" s="204"/>
      <c r="E772" s="205"/>
      <c r="F772" s="201"/>
    </row>
    <row r="773" spans="1:6" s="198" customFormat="1" ht="16.5" customHeight="1" x14ac:dyDescent="0.15">
      <c r="A773" s="199"/>
      <c r="B773" s="202"/>
      <c r="C773" s="203"/>
      <c r="D773" s="204"/>
      <c r="E773" s="205"/>
      <c r="F773" s="201"/>
    </row>
    <row r="774" spans="1:6" s="198" customFormat="1" ht="16.5" customHeight="1" x14ac:dyDescent="0.15">
      <c r="A774" s="199"/>
      <c r="B774" s="202"/>
      <c r="C774" s="203"/>
      <c r="D774" s="204"/>
      <c r="E774" s="205"/>
      <c r="F774" s="201"/>
    </row>
    <row r="775" spans="1:6" s="198" customFormat="1" ht="16.5" customHeight="1" x14ac:dyDescent="0.15">
      <c r="A775" s="199"/>
      <c r="B775" s="202"/>
      <c r="C775" s="203"/>
      <c r="D775" s="204"/>
      <c r="E775" s="205"/>
      <c r="F775" s="201"/>
    </row>
    <row r="776" spans="1:6" s="198" customFormat="1" ht="16.5" customHeight="1" x14ac:dyDescent="0.15">
      <c r="A776" s="199"/>
      <c r="B776" s="202"/>
      <c r="C776" s="203"/>
      <c r="D776" s="204"/>
      <c r="E776" s="205"/>
      <c r="F776" s="201"/>
    </row>
    <row r="777" spans="1:6" s="198" customFormat="1" ht="16.5" customHeight="1" x14ac:dyDescent="0.15">
      <c r="A777" s="199"/>
      <c r="B777" s="202"/>
      <c r="C777" s="203"/>
      <c r="D777" s="204"/>
      <c r="E777" s="205"/>
      <c r="F777" s="201"/>
    </row>
    <row r="778" spans="1:6" s="198" customFormat="1" ht="16.5" customHeight="1" x14ac:dyDescent="0.15">
      <c r="A778" s="199"/>
      <c r="B778" s="202"/>
      <c r="C778" s="203"/>
      <c r="D778" s="204"/>
      <c r="E778" s="205"/>
      <c r="F778" s="201"/>
    </row>
    <row r="779" spans="1:6" s="198" customFormat="1" ht="16.5" customHeight="1" x14ac:dyDescent="0.15">
      <c r="A779" s="199"/>
      <c r="B779" s="202"/>
      <c r="C779" s="203"/>
      <c r="D779" s="204"/>
      <c r="E779" s="205"/>
      <c r="F779" s="201"/>
    </row>
    <row r="780" spans="1:6" s="198" customFormat="1" ht="16.5" customHeight="1" x14ac:dyDescent="0.15">
      <c r="A780" s="199"/>
      <c r="B780" s="202"/>
      <c r="C780" s="203"/>
      <c r="D780" s="204"/>
      <c r="E780" s="205"/>
      <c r="F780" s="201"/>
    </row>
    <row r="781" spans="1:6" s="198" customFormat="1" ht="16.5" customHeight="1" x14ac:dyDescent="0.15">
      <c r="A781" s="199"/>
      <c r="B781" s="202"/>
      <c r="C781" s="203"/>
      <c r="D781" s="204"/>
      <c r="E781" s="205"/>
      <c r="F781" s="201"/>
    </row>
    <row r="782" spans="1:6" s="198" customFormat="1" ht="16.5" customHeight="1" x14ac:dyDescent="0.15">
      <c r="A782" s="199"/>
      <c r="B782" s="202"/>
      <c r="C782" s="203"/>
      <c r="D782" s="204"/>
      <c r="E782" s="205"/>
      <c r="F782" s="201"/>
    </row>
    <row r="783" spans="1:6" s="198" customFormat="1" ht="16.5" customHeight="1" x14ac:dyDescent="0.15">
      <c r="A783" s="199"/>
      <c r="B783" s="202"/>
      <c r="C783" s="203"/>
      <c r="D783" s="204"/>
      <c r="E783" s="205"/>
      <c r="F783" s="201"/>
    </row>
    <row r="784" spans="1:6" s="198" customFormat="1" ht="16.5" customHeight="1" x14ac:dyDescent="0.15">
      <c r="A784" s="199"/>
      <c r="B784" s="202"/>
      <c r="C784" s="203"/>
      <c r="D784" s="204"/>
      <c r="E784" s="205"/>
      <c r="F784" s="201"/>
    </row>
    <row r="785" spans="1:6" s="198" customFormat="1" ht="16.5" customHeight="1" x14ac:dyDescent="0.15">
      <c r="A785" s="199"/>
      <c r="B785" s="202"/>
      <c r="C785" s="203"/>
      <c r="D785" s="204"/>
      <c r="E785" s="205"/>
      <c r="F785" s="201"/>
    </row>
    <row r="786" spans="1:6" s="198" customFormat="1" ht="16.5" customHeight="1" x14ac:dyDescent="0.15">
      <c r="A786" s="199"/>
      <c r="B786" s="202"/>
      <c r="C786" s="203"/>
      <c r="D786" s="204"/>
      <c r="E786" s="205"/>
      <c r="F786" s="201"/>
    </row>
    <row r="787" spans="1:6" s="198" customFormat="1" ht="16.5" customHeight="1" x14ac:dyDescent="0.15">
      <c r="A787" s="199"/>
      <c r="B787" s="202"/>
      <c r="C787" s="203"/>
      <c r="D787" s="204"/>
      <c r="E787" s="205"/>
      <c r="F787" s="201"/>
    </row>
    <row r="788" spans="1:6" s="198" customFormat="1" ht="16.5" customHeight="1" x14ac:dyDescent="0.15">
      <c r="A788" s="199"/>
      <c r="B788" s="202"/>
      <c r="C788" s="203"/>
      <c r="D788" s="204"/>
      <c r="E788" s="205"/>
      <c r="F788" s="201"/>
    </row>
    <row r="789" spans="1:6" s="198" customFormat="1" ht="16.5" customHeight="1" x14ac:dyDescent="0.15">
      <c r="A789" s="199"/>
      <c r="B789" s="202"/>
      <c r="C789" s="203"/>
      <c r="D789" s="204"/>
      <c r="E789" s="205"/>
      <c r="F789" s="201"/>
    </row>
    <row r="790" spans="1:6" s="198" customFormat="1" ht="16.5" customHeight="1" x14ac:dyDescent="0.15">
      <c r="A790" s="199"/>
      <c r="B790" s="202"/>
      <c r="C790" s="203"/>
      <c r="D790" s="204"/>
      <c r="E790" s="205"/>
      <c r="F790" s="201"/>
    </row>
    <row r="791" spans="1:6" s="198" customFormat="1" ht="16.5" customHeight="1" x14ac:dyDescent="0.15">
      <c r="A791" s="199"/>
      <c r="B791" s="202"/>
      <c r="C791" s="203"/>
      <c r="D791" s="204"/>
      <c r="E791" s="205"/>
      <c r="F791" s="201"/>
    </row>
    <row r="792" spans="1:6" s="198" customFormat="1" ht="16.5" customHeight="1" x14ac:dyDescent="0.15">
      <c r="A792" s="199"/>
      <c r="B792" s="202"/>
      <c r="C792" s="203"/>
      <c r="D792" s="204"/>
      <c r="E792" s="205"/>
      <c r="F792" s="201"/>
    </row>
    <row r="793" spans="1:6" s="198" customFormat="1" ht="16.5" customHeight="1" x14ac:dyDescent="0.15">
      <c r="A793" s="199"/>
      <c r="B793" s="202"/>
      <c r="C793" s="203"/>
      <c r="D793" s="204"/>
      <c r="E793" s="205"/>
      <c r="F793" s="201"/>
    </row>
    <row r="794" spans="1:6" s="198" customFormat="1" ht="16.5" customHeight="1" x14ac:dyDescent="0.15">
      <c r="A794" s="199"/>
      <c r="B794" s="202"/>
      <c r="C794" s="203"/>
      <c r="D794" s="204"/>
      <c r="E794" s="205"/>
      <c r="F794" s="201"/>
    </row>
    <row r="795" spans="1:6" s="198" customFormat="1" ht="16.5" customHeight="1" x14ac:dyDescent="0.15">
      <c r="A795" s="199"/>
      <c r="B795" s="202"/>
      <c r="C795" s="203"/>
      <c r="D795" s="204"/>
      <c r="E795" s="205"/>
      <c r="F795" s="201"/>
    </row>
    <row r="796" spans="1:6" s="198" customFormat="1" ht="16.5" customHeight="1" x14ac:dyDescent="0.15">
      <c r="A796" s="199"/>
      <c r="B796" s="202"/>
      <c r="C796" s="203"/>
      <c r="D796" s="204"/>
      <c r="E796" s="205"/>
      <c r="F796" s="201"/>
    </row>
    <row r="797" spans="1:6" s="198" customFormat="1" ht="16.5" customHeight="1" x14ac:dyDescent="0.15">
      <c r="A797" s="199"/>
      <c r="B797" s="202"/>
      <c r="C797" s="203"/>
      <c r="D797" s="204"/>
      <c r="E797" s="205"/>
      <c r="F797" s="201"/>
    </row>
    <row r="798" spans="1:6" s="198" customFormat="1" ht="16.5" customHeight="1" x14ac:dyDescent="0.15">
      <c r="A798" s="199"/>
      <c r="B798" s="202"/>
      <c r="C798" s="203"/>
      <c r="D798" s="204"/>
      <c r="E798" s="205"/>
      <c r="F798" s="201"/>
    </row>
    <row r="799" spans="1:6" s="198" customFormat="1" ht="16.5" customHeight="1" x14ac:dyDescent="0.15">
      <c r="A799" s="199"/>
      <c r="B799" s="202"/>
      <c r="C799" s="203"/>
      <c r="D799" s="204"/>
      <c r="E799" s="205"/>
      <c r="F799" s="201"/>
    </row>
    <row r="800" spans="1:6" s="198" customFormat="1" ht="16.5" customHeight="1" x14ac:dyDescent="0.15">
      <c r="A800" s="199"/>
      <c r="B800" s="202"/>
      <c r="C800" s="203"/>
      <c r="D800" s="204"/>
      <c r="E800" s="205"/>
      <c r="F800" s="201"/>
    </row>
    <row r="801" spans="1:6" s="198" customFormat="1" ht="16.5" customHeight="1" x14ac:dyDescent="0.15">
      <c r="A801" s="199"/>
      <c r="B801" s="202"/>
      <c r="C801" s="203"/>
      <c r="D801" s="204"/>
      <c r="E801" s="205"/>
      <c r="F801" s="201"/>
    </row>
    <row r="802" spans="1:6" s="198" customFormat="1" ht="16.5" customHeight="1" x14ac:dyDescent="0.15">
      <c r="A802" s="199"/>
      <c r="B802" s="202"/>
      <c r="C802" s="203"/>
      <c r="D802" s="204"/>
      <c r="E802" s="205"/>
      <c r="F802" s="201"/>
    </row>
    <row r="803" spans="1:6" s="198" customFormat="1" ht="16.5" customHeight="1" x14ac:dyDescent="0.15">
      <c r="A803" s="199"/>
      <c r="B803" s="202"/>
      <c r="C803" s="203"/>
      <c r="D803" s="204"/>
      <c r="E803" s="205"/>
      <c r="F803" s="201"/>
    </row>
    <row r="804" spans="1:6" s="198" customFormat="1" ht="16.5" customHeight="1" x14ac:dyDescent="0.15">
      <c r="A804" s="199"/>
      <c r="B804" s="202"/>
      <c r="C804" s="203"/>
      <c r="D804" s="204"/>
      <c r="E804" s="205"/>
      <c r="F804" s="201"/>
    </row>
    <row r="805" spans="1:6" s="198" customFormat="1" ht="16.5" customHeight="1" x14ac:dyDescent="0.15">
      <c r="A805" s="199"/>
      <c r="B805" s="202"/>
      <c r="C805" s="203"/>
      <c r="D805" s="204"/>
      <c r="E805" s="205"/>
      <c r="F805" s="201"/>
    </row>
    <row r="806" spans="1:6" s="198" customFormat="1" ht="16.5" customHeight="1" x14ac:dyDescent="0.15">
      <c r="A806" s="199"/>
      <c r="B806" s="202"/>
      <c r="C806" s="203"/>
      <c r="D806" s="204"/>
      <c r="E806" s="205"/>
      <c r="F806" s="201"/>
    </row>
    <row r="807" spans="1:6" s="198" customFormat="1" ht="16.5" customHeight="1" x14ac:dyDescent="0.15">
      <c r="A807" s="199"/>
      <c r="B807" s="202"/>
      <c r="C807" s="203"/>
      <c r="D807" s="204"/>
      <c r="E807" s="205"/>
      <c r="F807" s="201"/>
    </row>
    <row r="808" spans="1:6" s="198" customFormat="1" ht="16.5" customHeight="1" x14ac:dyDescent="0.15">
      <c r="A808" s="199"/>
      <c r="B808" s="202"/>
      <c r="C808" s="203"/>
      <c r="D808" s="204"/>
      <c r="E808" s="205"/>
      <c r="F808" s="201"/>
    </row>
    <row r="809" spans="1:6" s="198" customFormat="1" ht="16.5" customHeight="1" x14ac:dyDescent="0.15">
      <c r="A809" s="199"/>
      <c r="B809" s="202"/>
      <c r="C809" s="203"/>
      <c r="D809" s="204"/>
      <c r="E809" s="205"/>
      <c r="F809" s="201"/>
    </row>
    <row r="810" spans="1:6" s="198" customFormat="1" ht="16.5" customHeight="1" x14ac:dyDescent="0.15">
      <c r="A810" s="199"/>
      <c r="B810" s="202"/>
      <c r="C810" s="203"/>
      <c r="D810" s="204"/>
      <c r="E810" s="205"/>
      <c r="F810" s="201"/>
    </row>
    <row r="811" spans="1:6" s="198" customFormat="1" ht="16.5" customHeight="1" x14ac:dyDescent="0.15">
      <c r="A811" s="199"/>
      <c r="B811" s="202"/>
      <c r="C811" s="203"/>
      <c r="D811" s="204"/>
      <c r="E811" s="205"/>
      <c r="F811" s="201"/>
    </row>
    <row r="812" spans="1:6" s="198" customFormat="1" ht="16.5" customHeight="1" x14ac:dyDescent="0.15">
      <c r="A812" s="199"/>
      <c r="B812" s="202"/>
      <c r="C812" s="203"/>
      <c r="D812" s="204"/>
      <c r="E812" s="205"/>
      <c r="F812" s="201"/>
    </row>
    <row r="813" spans="1:6" s="198" customFormat="1" ht="16.5" customHeight="1" x14ac:dyDescent="0.15">
      <c r="A813" s="199"/>
      <c r="B813" s="202"/>
      <c r="C813" s="203"/>
      <c r="D813" s="204"/>
      <c r="E813" s="205"/>
      <c r="F813" s="201"/>
    </row>
    <row r="814" spans="1:6" s="198" customFormat="1" ht="16.5" customHeight="1" x14ac:dyDescent="0.15">
      <c r="A814" s="199"/>
      <c r="B814" s="202"/>
      <c r="C814" s="203"/>
      <c r="D814" s="204"/>
      <c r="E814" s="205"/>
      <c r="F814" s="201"/>
    </row>
    <row r="815" spans="1:6" s="198" customFormat="1" ht="16.5" customHeight="1" x14ac:dyDescent="0.15">
      <c r="A815" s="199"/>
      <c r="B815" s="202"/>
      <c r="C815" s="203"/>
      <c r="D815" s="204"/>
      <c r="E815" s="205"/>
      <c r="F815" s="201"/>
    </row>
    <row r="816" spans="1:6" s="198" customFormat="1" ht="16.5" customHeight="1" x14ac:dyDescent="0.15">
      <c r="A816" s="199"/>
      <c r="B816" s="202"/>
      <c r="C816" s="203"/>
      <c r="D816" s="204"/>
      <c r="E816" s="205"/>
      <c r="F816" s="201"/>
    </row>
    <row r="817" spans="1:6" s="198" customFormat="1" ht="16.5" customHeight="1" x14ac:dyDescent="0.15">
      <c r="A817" s="199"/>
      <c r="B817" s="202"/>
      <c r="C817" s="203"/>
      <c r="D817" s="204"/>
      <c r="E817" s="205"/>
      <c r="F817" s="201"/>
    </row>
    <row r="818" spans="1:6" s="198" customFormat="1" ht="16.5" customHeight="1" x14ac:dyDescent="0.15">
      <c r="A818" s="199"/>
      <c r="B818" s="202"/>
      <c r="C818" s="203"/>
      <c r="D818" s="204"/>
      <c r="E818" s="205"/>
      <c r="F818" s="201"/>
    </row>
    <row r="819" spans="1:6" s="198" customFormat="1" ht="16.5" customHeight="1" x14ac:dyDescent="0.15">
      <c r="A819" s="199"/>
      <c r="B819" s="202"/>
      <c r="C819" s="203"/>
      <c r="D819" s="204"/>
      <c r="E819" s="205"/>
      <c r="F819" s="201"/>
    </row>
    <row r="820" spans="1:6" s="198" customFormat="1" ht="16.5" customHeight="1" x14ac:dyDescent="0.15">
      <c r="A820" s="199"/>
      <c r="B820" s="202"/>
      <c r="C820" s="203"/>
      <c r="D820" s="204"/>
      <c r="E820" s="205"/>
      <c r="F820" s="201"/>
    </row>
    <row r="821" spans="1:6" s="198" customFormat="1" ht="16.5" customHeight="1" x14ac:dyDescent="0.15">
      <c r="A821" s="199"/>
      <c r="B821" s="202"/>
      <c r="C821" s="203"/>
      <c r="D821" s="204"/>
      <c r="E821" s="205"/>
      <c r="F821" s="201"/>
    </row>
    <row r="822" spans="1:6" s="198" customFormat="1" ht="16.5" customHeight="1" x14ac:dyDescent="0.15">
      <c r="A822" s="199"/>
      <c r="B822" s="202"/>
      <c r="C822" s="203"/>
      <c r="D822" s="204"/>
      <c r="E822" s="205"/>
      <c r="F822" s="201"/>
    </row>
    <row r="823" spans="1:6" s="198" customFormat="1" ht="16.5" customHeight="1" x14ac:dyDescent="0.15">
      <c r="A823" s="199"/>
      <c r="B823" s="202"/>
      <c r="C823" s="203"/>
      <c r="D823" s="204"/>
      <c r="E823" s="205"/>
      <c r="F823" s="201"/>
    </row>
    <row r="824" spans="1:6" s="198" customFormat="1" ht="16.5" customHeight="1" x14ac:dyDescent="0.15">
      <c r="A824" s="199"/>
      <c r="B824" s="202"/>
      <c r="C824" s="203"/>
      <c r="D824" s="204"/>
      <c r="E824" s="205"/>
      <c r="F824" s="201"/>
    </row>
    <row r="825" spans="1:6" s="198" customFormat="1" ht="16.5" customHeight="1" x14ac:dyDescent="0.15">
      <c r="A825" s="199"/>
      <c r="B825" s="202"/>
      <c r="C825" s="203"/>
      <c r="D825" s="204"/>
      <c r="E825" s="205"/>
      <c r="F825" s="201"/>
    </row>
    <row r="826" spans="1:6" s="198" customFormat="1" ht="16.5" customHeight="1" x14ac:dyDescent="0.15">
      <c r="A826" s="199"/>
      <c r="B826" s="202"/>
      <c r="C826" s="203"/>
      <c r="D826" s="204"/>
      <c r="E826" s="205"/>
      <c r="F826" s="201"/>
    </row>
    <row r="827" spans="1:6" s="198" customFormat="1" ht="16.5" customHeight="1" x14ac:dyDescent="0.15">
      <c r="A827" s="199"/>
      <c r="B827" s="202"/>
      <c r="C827" s="203"/>
      <c r="D827" s="204"/>
      <c r="E827" s="205"/>
      <c r="F827" s="201"/>
    </row>
    <row r="828" spans="1:6" s="198" customFormat="1" ht="16.5" customHeight="1" x14ac:dyDescent="0.15">
      <c r="A828" s="199"/>
      <c r="B828" s="202"/>
      <c r="C828" s="203"/>
      <c r="D828" s="204"/>
      <c r="E828" s="205"/>
      <c r="F828" s="201"/>
    </row>
    <row r="829" spans="1:6" s="198" customFormat="1" ht="16.5" customHeight="1" x14ac:dyDescent="0.15">
      <c r="A829" s="199"/>
      <c r="B829" s="202"/>
      <c r="C829" s="203"/>
      <c r="D829" s="204"/>
      <c r="E829" s="205"/>
      <c r="F829" s="201"/>
    </row>
    <row r="830" spans="1:6" s="198" customFormat="1" ht="16.5" customHeight="1" x14ac:dyDescent="0.15">
      <c r="A830" s="199"/>
      <c r="B830" s="202"/>
      <c r="C830" s="203"/>
      <c r="D830" s="204"/>
      <c r="E830" s="205"/>
      <c r="F830" s="201"/>
    </row>
    <row r="831" spans="1:6" s="198" customFormat="1" ht="16.5" customHeight="1" x14ac:dyDescent="0.15">
      <c r="A831" s="199"/>
      <c r="B831" s="202"/>
      <c r="C831" s="203"/>
      <c r="D831" s="204"/>
      <c r="E831" s="205"/>
      <c r="F831" s="201"/>
    </row>
    <row r="832" spans="1:6" s="198" customFormat="1" ht="16.5" customHeight="1" x14ac:dyDescent="0.15">
      <c r="A832" s="199"/>
      <c r="B832" s="202"/>
      <c r="C832" s="203"/>
      <c r="D832" s="204"/>
      <c r="E832" s="205"/>
      <c r="F832" s="201"/>
    </row>
    <row r="833" spans="1:6" s="198" customFormat="1" ht="16.5" customHeight="1" x14ac:dyDescent="0.15">
      <c r="A833" s="199"/>
      <c r="B833" s="202"/>
      <c r="C833" s="203"/>
      <c r="D833" s="204"/>
      <c r="E833" s="205"/>
      <c r="F833" s="201"/>
    </row>
    <row r="834" spans="1:6" s="198" customFormat="1" ht="16.5" customHeight="1" x14ac:dyDescent="0.15">
      <c r="A834" s="199"/>
      <c r="B834" s="202"/>
      <c r="C834" s="203"/>
      <c r="D834" s="204"/>
      <c r="E834" s="205"/>
      <c r="F834" s="201"/>
    </row>
    <row r="835" spans="1:6" s="198" customFormat="1" ht="16.5" customHeight="1" x14ac:dyDescent="0.15">
      <c r="A835" s="199"/>
      <c r="B835" s="202"/>
      <c r="C835" s="203"/>
      <c r="D835" s="204"/>
      <c r="E835" s="205"/>
      <c r="F835" s="201"/>
    </row>
    <row r="836" spans="1:6" s="198" customFormat="1" ht="16.5" customHeight="1" x14ac:dyDescent="0.15">
      <c r="A836" s="199"/>
      <c r="B836" s="202"/>
      <c r="C836" s="203"/>
      <c r="D836" s="204"/>
      <c r="E836" s="205"/>
      <c r="F836" s="201"/>
    </row>
    <row r="837" spans="1:6" s="198" customFormat="1" ht="16.5" customHeight="1" x14ac:dyDescent="0.15">
      <c r="A837" s="199"/>
      <c r="B837" s="202"/>
      <c r="C837" s="203"/>
      <c r="D837" s="204"/>
      <c r="E837" s="205"/>
      <c r="F837" s="201"/>
    </row>
    <row r="838" spans="1:6" s="198" customFormat="1" ht="16.5" customHeight="1" x14ac:dyDescent="0.15">
      <c r="A838" s="199"/>
      <c r="B838" s="202"/>
      <c r="C838" s="203"/>
      <c r="D838" s="204"/>
      <c r="E838" s="205"/>
      <c r="F838" s="201"/>
    </row>
    <row r="839" spans="1:6" s="198" customFormat="1" ht="16.5" customHeight="1" x14ac:dyDescent="0.15">
      <c r="A839" s="199"/>
      <c r="B839" s="202"/>
      <c r="C839" s="203"/>
      <c r="D839" s="204"/>
      <c r="E839" s="205"/>
      <c r="F839" s="201"/>
    </row>
    <row r="840" spans="1:6" s="198" customFormat="1" ht="16.5" customHeight="1" x14ac:dyDescent="0.15">
      <c r="A840" s="199"/>
      <c r="B840" s="202"/>
      <c r="C840" s="203"/>
      <c r="D840" s="204"/>
      <c r="E840" s="205"/>
      <c r="F840" s="201"/>
    </row>
    <row r="841" spans="1:6" s="198" customFormat="1" ht="16.5" customHeight="1" x14ac:dyDescent="0.15">
      <c r="A841" s="199"/>
      <c r="B841" s="202"/>
      <c r="C841" s="203"/>
      <c r="D841" s="204"/>
      <c r="E841" s="205"/>
      <c r="F841" s="201"/>
    </row>
    <row r="842" spans="1:6" s="198" customFormat="1" ht="16.5" customHeight="1" x14ac:dyDescent="0.15">
      <c r="A842" s="199"/>
      <c r="B842" s="202"/>
      <c r="C842" s="203"/>
      <c r="D842" s="204"/>
      <c r="E842" s="205"/>
      <c r="F842" s="201"/>
    </row>
    <row r="843" spans="1:6" s="198" customFormat="1" ht="16.5" customHeight="1" x14ac:dyDescent="0.15">
      <c r="A843" s="199"/>
      <c r="B843" s="202"/>
      <c r="C843" s="203"/>
      <c r="D843" s="204"/>
      <c r="E843" s="205"/>
      <c r="F843" s="201"/>
    </row>
    <row r="844" spans="1:6" s="198" customFormat="1" ht="16.5" customHeight="1" x14ac:dyDescent="0.15">
      <c r="A844" s="199"/>
      <c r="B844" s="202"/>
      <c r="C844" s="203"/>
      <c r="D844" s="204"/>
      <c r="E844" s="205"/>
      <c r="F844" s="201"/>
    </row>
    <row r="845" spans="1:6" s="198" customFormat="1" ht="16.5" customHeight="1" x14ac:dyDescent="0.15">
      <c r="A845" s="199"/>
      <c r="B845" s="202"/>
      <c r="C845" s="203"/>
      <c r="D845" s="204"/>
      <c r="E845" s="205"/>
      <c r="F845" s="201"/>
    </row>
    <row r="846" spans="1:6" s="198" customFormat="1" ht="16.5" customHeight="1" x14ac:dyDescent="0.15">
      <c r="A846" s="199"/>
      <c r="B846" s="202"/>
      <c r="C846" s="203"/>
      <c r="D846" s="204"/>
      <c r="E846" s="205"/>
      <c r="F846" s="201"/>
    </row>
    <row r="847" spans="1:6" s="198" customFormat="1" ht="16.5" customHeight="1" x14ac:dyDescent="0.15">
      <c r="A847" s="199"/>
      <c r="B847" s="202"/>
      <c r="C847" s="203"/>
      <c r="D847" s="204"/>
      <c r="E847" s="205"/>
      <c r="F847" s="201"/>
    </row>
    <row r="848" spans="1:6" s="198" customFormat="1" ht="16.5" customHeight="1" x14ac:dyDescent="0.15">
      <c r="A848" s="199"/>
      <c r="B848" s="202"/>
      <c r="C848" s="203"/>
      <c r="D848" s="204"/>
      <c r="E848" s="205"/>
      <c r="F848" s="201"/>
    </row>
    <row r="849" spans="1:6" s="198" customFormat="1" ht="16.5" customHeight="1" x14ac:dyDescent="0.15">
      <c r="A849" s="199"/>
      <c r="B849" s="202"/>
      <c r="C849" s="203"/>
      <c r="D849" s="204"/>
      <c r="E849" s="205"/>
      <c r="F849" s="201"/>
    </row>
    <row r="850" spans="1:6" s="198" customFormat="1" ht="16.5" customHeight="1" x14ac:dyDescent="0.15">
      <c r="A850" s="199"/>
      <c r="B850" s="202"/>
      <c r="C850" s="203"/>
      <c r="D850" s="204"/>
      <c r="E850" s="205"/>
      <c r="F850" s="201"/>
    </row>
    <row r="851" spans="1:6" s="198" customFormat="1" ht="16.5" customHeight="1" x14ac:dyDescent="0.15">
      <c r="A851" s="199"/>
      <c r="B851" s="202"/>
      <c r="C851" s="203"/>
      <c r="D851" s="204"/>
      <c r="E851" s="205"/>
      <c r="F851" s="201"/>
    </row>
    <row r="852" spans="1:6" s="198" customFormat="1" ht="16.5" customHeight="1" x14ac:dyDescent="0.15">
      <c r="A852" s="199"/>
      <c r="B852" s="202"/>
      <c r="C852" s="203"/>
      <c r="D852" s="204"/>
      <c r="E852" s="205"/>
      <c r="F852" s="201"/>
    </row>
    <row r="853" spans="1:6" s="198" customFormat="1" ht="16.5" customHeight="1" x14ac:dyDescent="0.15">
      <c r="A853" s="199"/>
      <c r="B853" s="202"/>
      <c r="C853" s="203"/>
      <c r="D853" s="204"/>
      <c r="E853" s="205"/>
      <c r="F853" s="201"/>
    </row>
    <row r="854" spans="1:6" s="198" customFormat="1" ht="16.5" customHeight="1" x14ac:dyDescent="0.15">
      <c r="A854" s="199"/>
      <c r="B854" s="202"/>
      <c r="C854" s="203"/>
      <c r="D854" s="204"/>
      <c r="E854" s="205"/>
      <c r="F854" s="201"/>
    </row>
    <row r="855" spans="1:6" s="198" customFormat="1" ht="16.5" customHeight="1" x14ac:dyDescent="0.15">
      <c r="A855" s="199"/>
      <c r="B855" s="202"/>
      <c r="C855" s="203"/>
      <c r="D855" s="204"/>
      <c r="E855" s="205"/>
      <c r="F855" s="201"/>
    </row>
    <row r="856" spans="1:6" s="198" customFormat="1" ht="16.5" customHeight="1" x14ac:dyDescent="0.15">
      <c r="A856" s="199"/>
      <c r="B856" s="202"/>
      <c r="C856" s="203"/>
      <c r="D856" s="204"/>
      <c r="E856" s="205"/>
      <c r="F856" s="201"/>
    </row>
    <row r="857" spans="1:6" s="198" customFormat="1" ht="16.5" customHeight="1" x14ac:dyDescent="0.15">
      <c r="A857" s="199"/>
      <c r="B857" s="202"/>
      <c r="C857" s="203"/>
      <c r="D857" s="204"/>
      <c r="E857" s="205"/>
      <c r="F857" s="201"/>
    </row>
    <row r="858" spans="1:6" s="198" customFormat="1" ht="16.5" customHeight="1" x14ac:dyDescent="0.15">
      <c r="A858" s="199"/>
      <c r="B858" s="202"/>
      <c r="C858" s="203"/>
      <c r="D858" s="204"/>
      <c r="E858" s="205"/>
      <c r="F858" s="201"/>
    </row>
    <row r="859" spans="1:6" s="198" customFormat="1" ht="16.5" customHeight="1" x14ac:dyDescent="0.15">
      <c r="A859" s="199"/>
      <c r="B859" s="202"/>
      <c r="C859" s="203"/>
      <c r="D859" s="204"/>
      <c r="E859" s="205"/>
      <c r="F859" s="201"/>
    </row>
    <row r="860" spans="1:6" s="198" customFormat="1" ht="16.5" customHeight="1" x14ac:dyDescent="0.15">
      <c r="A860" s="199"/>
      <c r="B860" s="202"/>
      <c r="C860" s="203"/>
      <c r="D860" s="204"/>
      <c r="E860" s="205"/>
      <c r="F860" s="201"/>
    </row>
    <row r="861" spans="1:6" s="198" customFormat="1" ht="16.5" customHeight="1" x14ac:dyDescent="0.15">
      <c r="A861" s="199"/>
      <c r="B861" s="202"/>
      <c r="C861" s="203"/>
      <c r="D861" s="204"/>
      <c r="E861" s="205"/>
      <c r="F861" s="201"/>
    </row>
    <row r="862" spans="1:6" s="198" customFormat="1" ht="16.5" customHeight="1" x14ac:dyDescent="0.15">
      <c r="A862" s="199"/>
      <c r="B862" s="202"/>
      <c r="C862" s="203"/>
      <c r="D862" s="204"/>
      <c r="E862" s="205"/>
      <c r="F862" s="201"/>
    </row>
    <row r="863" spans="1:6" s="198" customFormat="1" ht="16.5" customHeight="1" x14ac:dyDescent="0.15">
      <c r="A863" s="199"/>
      <c r="B863" s="202"/>
      <c r="C863" s="203"/>
      <c r="D863" s="204"/>
      <c r="E863" s="205"/>
      <c r="F863" s="201"/>
    </row>
    <row r="864" spans="1:6" s="198" customFormat="1" ht="16.5" customHeight="1" x14ac:dyDescent="0.15">
      <c r="A864" s="199"/>
      <c r="B864" s="202"/>
      <c r="C864" s="203"/>
      <c r="D864" s="204"/>
      <c r="E864" s="205"/>
      <c r="F864" s="201"/>
    </row>
    <row r="865" spans="1:6" s="198" customFormat="1" ht="16.5" customHeight="1" x14ac:dyDescent="0.15">
      <c r="A865" s="199"/>
      <c r="B865" s="202"/>
      <c r="C865" s="203"/>
      <c r="D865" s="204"/>
      <c r="E865" s="205"/>
      <c r="F865" s="201"/>
    </row>
    <row r="866" spans="1:6" s="198" customFormat="1" ht="16.5" customHeight="1" x14ac:dyDescent="0.15">
      <c r="A866" s="199"/>
      <c r="B866" s="202"/>
      <c r="C866" s="203"/>
      <c r="D866" s="204"/>
      <c r="E866" s="205"/>
      <c r="F866" s="201"/>
    </row>
    <row r="867" spans="1:6" s="198" customFormat="1" ht="16.5" customHeight="1" x14ac:dyDescent="0.15">
      <c r="A867" s="199"/>
      <c r="B867" s="202"/>
      <c r="C867" s="203"/>
      <c r="D867" s="204"/>
      <c r="E867" s="205"/>
      <c r="F867" s="201"/>
    </row>
    <row r="868" spans="1:6" s="198" customFormat="1" ht="16.5" customHeight="1" x14ac:dyDescent="0.15">
      <c r="A868" s="199"/>
      <c r="B868" s="202"/>
      <c r="C868" s="203"/>
      <c r="D868" s="204"/>
      <c r="E868" s="205"/>
      <c r="F868" s="201"/>
    </row>
    <row r="869" spans="1:6" s="198" customFormat="1" ht="16.5" customHeight="1" x14ac:dyDescent="0.15">
      <c r="A869" s="199"/>
      <c r="B869" s="202"/>
      <c r="C869" s="203"/>
      <c r="D869" s="204"/>
      <c r="E869" s="205"/>
      <c r="F869" s="201"/>
    </row>
    <row r="870" spans="1:6" s="198" customFormat="1" ht="16.5" customHeight="1" x14ac:dyDescent="0.15">
      <c r="A870" s="199"/>
      <c r="B870" s="202"/>
      <c r="C870" s="203"/>
      <c r="D870" s="204"/>
      <c r="E870" s="205"/>
      <c r="F870" s="201"/>
    </row>
    <row r="871" spans="1:6" s="198" customFormat="1" ht="16.5" customHeight="1" x14ac:dyDescent="0.15">
      <c r="A871" s="199"/>
      <c r="B871" s="202"/>
      <c r="C871" s="203"/>
      <c r="D871" s="204"/>
      <c r="E871" s="205"/>
      <c r="F871" s="201"/>
    </row>
    <row r="872" spans="1:6" s="198" customFormat="1" ht="16.5" customHeight="1" x14ac:dyDescent="0.15">
      <c r="A872" s="199"/>
      <c r="B872" s="202"/>
      <c r="C872" s="203"/>
      <c r="D872" s="204"/>
      <c r="E872" s="205"/>
      <c r="F872" s="201"/>
    </row>
    <row r="873" spans="1:6" s="198" customFormat="1" ht="16.5" customHeight="1" x14ac:dyDescent="0.15">
      <c r="A873" s="199"/>
      <c r="B873" s="202"/>
      <c r="C873" s="203"/>
      <c r="D873" s="204"/>
      <c r="E873" s="205"/>
      <c r="F873" s="201"/>
    </row>
    <row r="874" spans="1:6" s="198" customFormat="1" ht="16.5" customHeight="1" x14ac:dyDescent="0.15">
      <c r="A874" s="199"/>
      <c r="B874" s="202"/>
      <c r="C874" s="203"/>
      <c r="D874" s="204"/>
      <c r="E874" s="205"/>
      <c r="F874" s="201"/>
    </row>
    <row r="875" spans="1:6" s="198" customFormat="1" ht="16.5" customHeight="1" x14ac:dyDescent="0.15">
      <c r="A875" s="199"/>
      <c r="B875" s="202"/>
      <c r="C875" s="203"/>
      <c r="D875" s="204"/>
      <c r="E875" s="205"/>
      <c r="F875" s="201"/>
    </row>
    <row r="876" spans="1:6" s="198" customFormat="1" ht="16.5" customHeight="1" x14ac:dyDescent="0.15">
      <c r="A876" s="199"/>
      <c r="B876" s="202"/>
      <c r="C876" s="203"/>
      <c r="D876" s="204"/>
      <c r="E876" s="205"/>
      <c r="F876" s="201"/>
    </row>
    <row r="877" spans="1:6" s="198" customFormat="1" ht="16.5" customHeight="1" x14ac:dyDescent="0.15">
      <c r="A877" s="199"/>
      <c r="B877" s="202"/>
      <c r="C877" s="203"/>
      <c r="D877" s="204"/>
      <c r="E877" s="205"/>
      <c r="F877" s="201"/>
    </row>
    <row r="878" spans="1:6" s="198" customFormat="1" ht="16.5" customHeight="1" x14ac:dyDescent="0.15">
      <c r="A878" s="199"/>
      <c r="B878" s="202"/>
      <c r="C878" s="203"/>
      <c r="D878" s="204"/>
      <c r="E878" s="205"/>
      <c r="F878" s="201"/>
    </row>
    <row r="879" spans="1:6" s="198" customFormat="1" ht="16.5" customHeight="1" x14ac:dyDescent="0.15">
      <c r="A879" s="199"/>
      <c r="B879" s="202"/>
      <c r="C879" s="203"/>
      <c r="D879" s="204"/>
      <c r="E879" s="205"/>
      <c r="F879" s="201"/>
    </row>
    <row r="880" spans="1:6" s="198" customFormat="1" ht="16.5" customHeight="1" x14ac:dyDescent="0.15">
      <c r="A880" s="199"/>
      <c r="B880" s="202"/>
      <c r="C880" s="203"/>
      <c r="D880" s="204"/>
      <c r="E880" s="205"/>
      <c r="F880" s="201"/>
    </row>
    <row r="881" spans="1:6" s="198" customFormat="1" ht="16.5" customHeight="1" x14ac:dyDescent="0.15">
      <c r="A881" s="199"/>
      <c r="B881" s="202"/>
      <c r="C881" s="203"/>
      <c r="D881" s="204"/>
      <c r="E881" s="205"/>
      <c r="F881" s="201"/>
    </row>
    <row r="882" spans="1:6" s="198" customFormat="1" ht="16.5" customHeight="1" x14ac:dyDescent="0.15">
      <c r="A882" s="199"/>
      <c r="B882" s="202"/>
      <c r="C882" s="203"/>
      <c r="D882" s="204"/>
      <c r="E882" s="205"/>
      <c r="F882" s="201"/>
    </row>
    <row r="883" spans="1:6" s="198" customFormat="1" ht="16.5" customHeight="1" x14ac:dyDescent="0.15">
      <c r="A883" s="199"/>
      <c r="B883" s="202"/>
      <c r="C883" s="203"/>
      <c r="D883" s="204"/>
      <c r="E883" s="205"/>
      <c r="F883" s="201"/>
    </row>
    <row r="884" spans="1:6" s="198" customFormat="1" ht="16.5" customHeight="1" x14ac:dyDescent="0.15">
      <c r="A884" s="199"/>
      <c r="B884" s="202"/>
      <c r="C884" s="203"/>
      <c r="D884" s="204"/>
      <c r="E884" s="205"/>
      <c r="F884" s="201"/>
    </row>
    <row r="885" spans="1:6" s="198" customFormat="1" ht="16.5" customHeight="1" x14ac:dyDescent="0.15">
      <c r="A885" s="199"/>
      <c r="B885" s="202"/>
      <c r="C885" s="203"/>
      <c r="D885" s="204"/>
      <c r="E885" s="205"/>
      <c r="F885" s="201"/>
    </row>
    <row r="886" spans="1:6" s="198" customFormat="1" ht="16.5" customHeight="1" x14ac:dyDescent="0.15">
      <c r="A886" s="199"/>
      <c r="B886" s="202"/>
      <c r="C886" s="203"/>
      <c r="D886" s="204"/>
      <c r="E886" s="205"/>
      <c r="F886" s="201"/>
    </row>
    <row r="887" spans="1:6" s="198" customFormat="1" ht="16.5" customHeight="1" x14ac:dyDescent="0.15">
      <c r="A887" s="199"/>
      <c r="B887" s="202"/>
      <c r="C887" s="203"/>
      <c r="D887" s="204"/>
      <c r="E887" s="205"/>
      <c r="F887" s="201"/>
    </row>
    <row r="888" spans="1:6" s="198" customFormat="1" ht="16.5" customHeight="1" x14ac:dyDescent="0.15">
      <c r="A888" s="199"/>
      <c r="B888" s="202"/>
      <c r="C888" s="203"/>
      <c r="D888" s="204"/>
      <c r="E888" s="205"/>
      <c r="F888" s="201"/>
    </row>
    <row r="889" spans="1:6" s="198" customFormat="1" ht="16.5" customHeight="1" x14ac:dyDescent="0.15">
      <c r="A889" s="199"/>
      <c r="B889" s="202"/>
      <c r="C889" s="203"/>
      <c r="D889" s="204"/>
      <c r="E889" s="205"/>
      <c r="F889" s="201"/>
    </row>
    <row r="890" spans="1:6" s="198" customFormat="1" ht="16.5" customHeight="1" x14ac:dyDescent="0.15">
      <c r="A890" s="199"/>
      <c r="B890" s="202"/>
      <c r="C890" s="203"/>
      <c r="D890" s="204"/>
      <c r="E890" s="205"/>
      <c r="F890" s="201"/>
    </row>
    <row r="891" spans="1:6" s="198" customFormat="1" ht="16.5" customHeight="1" x14ac:dyDescent="0.15">
      <c r="A891" s="199"/>
      <c r="B891" s="202"/>
      <c r="C891" s="203"/>
      <c r="D891" s="204"/>
      <c r="E891" s="205"/>
      <c r="F891" s="201"/>
    </row>
    <row r="892" spans="1:6" s="198" customFormat="1" ht="16.5" customHeight="1" x14ac:dyDescent="0.15">
      <c r="A892" s="199"/>
      <c r="B892" s="202"/>
      <c r="C892" s="203"/>
      <c r="D892" s="204"/>
      <c r="E892" s="205"/>
      <c r="F892" s="201"/>
    </row>
    <row r="893" spans="1:6" s="198" customFormat="1" ht="16.5" customHeight="1" x14ac:dyDescent="0.15">
      <c r="A893" s="199"/>
      <c r="B893" s="202"/>
      <c r="C893" s="203"/>
      <c r="D893" s="204"/>
      <c r="E893" s="205"/>
      <c r="F893" s="201"/>
    </row>
    <row r="894" spans="1:6" s="198" customFormat="1" ht="16.5" customHeight="1" x14ac:dyDescent="0.15">
      <c r="A894" s="199"/>
      <c r="B894" s="202"/>
      <c r="C894" s="203"/>
      <c r="D894" s="204"/>
      <c r="E894" s="205"/>
      <c r="F894" s="201"/>
    </row>
    <row r="895" spans="1:6" s="198" customFormat="1" ht="16.5" customHeight="1" x14ac:dyDescent="0.15">
      <c r="A895" s="199"/>
      <c r="B895" s="202"/>
      <c r="C895" s="203"/>
      <c r="D895" s="204"/>
      <c r="E895" s="205"/>
      <c r="F895" s="201"/>
    </row>
    <row r="896" spans="1:6" s="198" customFormat="1" ht="16.5" customHeight="1" x14ac:dyDescent="0.15">
      <c r="A896" s="199"/>
      <c r="B896" s="202"/>
      <c r="C896" s="203"/>
      <c r="D896" s="204"/>
      <c r="E896" s="205"/>
      <c r="F896" s="201"/>
    </row>
    <row r="897" spans="1:6" s="198" customFormat="1" ht="16.5" customHeight="1" x14ac:dyDescent="0.15">
      <c r="A897" s="199"/>
      <c r="B897" s="202"/>
      <c r="C897" s="203"/>
      <c r="D897" s="204"/>
      <c r="E897" s="205"/>
      <c r="F897" s="201"/>
    </row>
    <row r="898" spans="1:6" s="198" customFormat="1" ht="16.5" customHeight="1" x14ac:dyDescent="0.15">
      <c r="A898" s="199"/>
      <c r="B898" s="202"/>
      <c r="C898" s="203"/>
      <c r="D898" s="204"/>
      <c r="E898" s="205"/>
      <c r="F898" s="201"/>
    </row>
    <row r="899" spans="1:6" s="198" customFormat="1" ht="16.5" customHeight="1" x14ac:dyDescent="0.15">
      <c r="A899" s="199"/>
      <c r="B899" s="202"/>
      <c r="C899" s="203"/>
      <c r="D899" s="204"/>
      <c r="E899" s="205"/>
      <c r="F899" s="201"/>
    </row>
    <row r="900" spans="1:6" s="198" customFormat="1" ht="16.5" customHeight="1" x14ac:dyDescent="0.15">
      <c r="A900" s="199"/>
      <c r="B900" s="202"/>
      <c r="C900" s="203"/>
      <c r="D900" s="204"/>
      <c r="E900" s="205"/>
      <c r="F900" s="201"/>
    </row>
    <row r="901" spans="1:6" s="198" customFormat="1" ht="16.5" customHeight="1" x14ac:dyDescent="0.15">
      <c r="A901" s="199"/>
      <c r="B901" s="202"/>
      <c r="C901" s="203"/>
      <c r="D901" s="204"/>
      <c r="E901" s="205"/>
      <c r="F901" s="201"/>
    </row>
    <row r="902" spans="1:6" s="198" customFormat="1" ht="16.5" customHeight="1" x14ac:dyDescent="0.15">
      <c r="A902" s="199"/>
      <c r="B902" s="202"/>
      <c r="C902" s="203"/>
      <c r="D902" s="204"/>
      <c r="E902" s="205"/>
      <c r="F902" s="201"/>
    </row>
    <row r="903" spans="1:6" s="198" customFormat="1" ht="16.5" customHeight="1" x14ac:dyDescent="0.15">
      <c r="A903" s="199"/>
      <c r="B903" s="202"/>
      <c r="C903" s="203"/>
      <c r="D903" s="204"/>
      <c r="E903" s="205"/>
      <c r="F903" s="201"/>
    </row>
    <row r="904" spans="1:6" s="198" customFormat="1" ht="16.5" customHeight="1" x14ac:dyDescent="0.15">
      <c r="A904" s="199"/>
      <c r="B904" s="202"/>
      <c r="C904" s="203"/>
      <c r="D904" s="204"/>
      <c r="E904" s="205"/>
      <c r="F904" s="201"/>
    </row>
    <row r="905" spans="1:6" s="198" customFormat="1" ht="16.5" customHeight="1" x14ac:dyDescent="0.15">
      <c r="A905" s="199"/>
      <c r="B905" s="202"/>
      <c r="C905" s="203"/>
      <c r="D905" s="204"/>
      <c r="E905" s="205"/>
      <c r="F905" s="201"/>
    </row>
    <row r="906" spans="1:6" s="198" customFormat="1" ht="16.5" customHeight="1" x14ac:dyDescent="0.15">
      <c r="A906" s="199"/>
      <c r="B906" s="202"/>
      <c r="C906" s="203"/>
      <c r="D906" s="204"/>
      <c r="E906" s="205"/>
      <c r="F906" s="201"/>
    </row>
    <row r="907" spans="1:6" s="198" customFormat="1" ht="16.5" customHeight="1" x14ac:dyDescent="0.15">
      <c r="A907" s="199"/>
      <c r="B907" s="202"/>
      <c r="C907" s="203"/>
      <c r="D907" s="204"/>
      <c r="E907" s="205"/>
      <c r="F907" s="201"/>
    </row>
    <row r="908" spans="1:6" s="198" customFormat="1" ht="16.5" customHeight="1" x14ac:dyDescent="0.15">
      <c r="A908" s="199"/>
      <c r="B908" s="202"/>
      <c r="C908" s="203"/>
      <c r="D908" s="204"/>
      <c r="E908" s="205"/>
      <c r="F908" s="201"/>
    </row>
    <row r="909" spans="1:6" s="198" customFormat="1" ht="16.5" customHeight="1" x14ac:dyDescent="0.15">
      <c r="A909" s="199"/>
      <c r="B909" s="202"/>
      <c r="C909" s="203"/>
      <c r="D909" s="204"/>
      <c r="E909" s="205"/>
      <c r="F909" s="201"/>
    </row>
    <row r="910" spans="1:6" s="198" customFormat="1" ht="16.5" customHeight="1" x14ac:dyDescent="0.15">
      <c r="A910" s="199"/>
      <c r="B910" s="202"/>
      <c r="C910" s="203"/>
      <c r="D910" s="204"/>
      <c r="E910" s="205"/>
      <c r="F910" s="201"/>
    </row>
    <row r="911" spans="1:6" s="198" customFormat="1" ht="16.5" customHeight="1" x14ac:dyDescent="0.15">
      <c r="A911" s="199"/>
      <c r="B911" s="202"/>
      <c r="C911" s="203"/>
      <c r="D911" s="204"/>
      <c r="E911" s="205"/>
      <c r="F911" s="201"/>
    </row>
    <row r="912" spans="1:6" s="198" customFormat="1" ht="16.5" customHeight="1" x14ac:dyDescent="0.15">
      <c r="A912" s="199"/>
      <c r="B912" s="202"/>
      <c r="C912" s="203"/>
      <c r="D912" s="204"/>
      <c r="E912" s="205"/>
      <c r="F912" s="201"/>
    </row>
    <row r="913" spans="1:6" s="198" customFormat="1" ht="16.5" customHeight="1" x14ac:dyDescent="0.15">
      <c r="A913" s="199"/>
      <c r="B913" s="202"/>
      <c r="C913" s="203"/>
      <c r="D913" s="204"/>
      <c r="E913" s="205"/>
      <c r="F913" s="201"/>
    </row>
    <row r="914" spans="1:6" s="198" customFormat="1" ht="16.5" customHeight="1" x14ac:dyDescent="0.15">
      <c r="A914" s="199"/>
      <c r="B914" s="202"/>
      <c r="C914" s="203"/>
      <c r="D914" s="204"/>
      <c r="E914" s="205"/>
      <c r="F914" s="201"/>
    </row>
    <row r="915" spans="1:6" s="198" customFormat="1" ht="16.5" customHeight="1" x14ac:dyDescent="0.15">
      <c r="A915" s="199"/>
      <c r="B915" s="202"/>
      <c r="C915" s="203"/>
      <c r="D915" s="204"/>
      <c r="E915" s="205"/>
      <c r="F915" s="201"/>
    </row>
    <row r="916" spans="1:6" s="198" customFormat="1" ht="16.5" customHeight="1" x14ac:dyDescent="0.15">
      <c r="A916" s="199"/>
      <c r="B916" s="202"/>
      <c r="C916" s="203"/>
      <c r="D916" s="204"/>
      <c r="E916" s="205"/>
      <c r="F916" s="201"/>
    </row>
    <row r="917" spans="1:6" s="198" customFormat="1" ht="16.5" customHeight="1" x14ac:dyDescent="0.15">
      <c r="A917" s="199"/>
      <c r="B917" s="202"/>
      <c r="C917" s="203"/>
      <c r="D917" s="204"/>
      <c r="E917" s="205"/>
      <c r="F917" s="201"/>
    </row>
    <row r="918" spans="1:6" s="198" customFormat="1" ht="16.5" customHeight="1" x14ac:dyDescent="0.15">
      <c r="A918" s="199"/>
      <c r="B918" s="202"/>
      <c r="C918" s="203"/>
      <c r="D918" s="204"/>
      <c r="E918" s="205"/>
      <c r="F918" s="201"/>
    </row>
    <row r="919" spans="1:6" s="198" customFormat="1" ht="16.5" customHeight="1" x14ac:dyDescent="0.15">
      <c r="A919" s="199"/>
      <c r="B919" s="202"/>
      <c r="C919" s="203"/>
      <c r="D919" s="204"/>
      <c r="E919" s="205"/>
      <c r="F919" s="201"/>
    </row>
    <row r="920" spans="1:6" s="198" customFormat="1" ht="16.5" customHeight="1" x14ac:dyDescent="0.15">
      <c r="A920" s="199"/>
      <c r="B920" s="202"/>
      <c r="C920" s="203"/>
      <c r="D920" s="204"/>
      <c r="E920" s="205"/>
      <c r="F920" s="201"/>
    </row>
    <row r="921" spans="1:6" s="198" customFormat="1" ht="16.5" customHeight="1" x14ac:dyDescent="0.15">
      <c r="A921" s="199"/>
      <c r="B921" s="202"/>
      <c r="C921" s="203"/>
      <c r="D921" s="204"/>
      <c r="E921" s="205"/>
      <c r="F921" s="201"/>
    </row>
    <row r="922" spans="1:6" s="198" customFormat="1" ht="16.5" customHeight="1" x14ac:dyDescent="0.15">
      <c r="A922" s="199"/>
      <c r="B922" s="202"/>
      <c r="C922" s="203"/>
      <c r="D922" s="204"/>
      <c r="E922" s="205"/>
      <c r="F922" s="201"/>
    </row>
    <row r="923" spans="1:6" s="198" customFormat="1" ht="16.5" customHeight="1" x14ac:dyDescent="0.15">
      <c r="A923" s="199"/>
      <c r="B923" s="202"/>
      <c r="C923" s="203"/>
      <c r="D923" s="204"/>
      <c r="E923" s="205"/>
      <c r="F923" s="201"/>
    </row>
    <row r="924" spans="1:6" s="198" customFormat="1" ht="16.5" customHeight="1" x14ac:dyDescent="0.15">
      <c r="A924" s="199"/>
      <c r="B924" s="202"/>
      <c r="C924" s="203"/>
      <c r="D924" s="204"/>
      <c r="E924" s="205"/>
      <c r="F924" s="201"/>
    </row>
    <row r="925" spans="1:6" s="198" customFormat="1" ht="16.5" customHeight="1" x14ac:dyDescent="0.15">
      <c r="A925" s="199"/>
      <c r="B925" s="202"/>
      <c r="C925" s="203"/>
      <c r="D925" s="204"/>
      <c r="E925" s="205"/>
      <c r="F925" s="201"/>
    </row>
    <row r="926" spans="1:6" s="198" customFormat="1" ht="16.5" customHeight="1" x14ac:dyDescent="0.15">
      <c r="A926" s="199"/>
      <c r="B926" s="202"/>
      <c r="C926" s="203"/>
      <c r="D926" s="204"/>
      <c r="E926" s="205"/>
      <c r="F926" s="201"/>
    </row>
    <row r="927" spans="1:6" s="198" customFormat="1" ht="16.5" customHeight="1" x14ac:dyDescent="0.15">
      <c r="A927" s="199"/>
      <c r="B927" s="202"/>
      <c r="C927" s="203"/>
      <c r="D927" s="204"/>
      <c r="E927" s="205"/>
      <c r="F927" s="201"/>
    </row>
    <row r="928" spans="1:6" s="198" customFormat="1" ht="16.5" customHeight="1" x14ac:dyDescent="0.15">
      <c r="A928" s="199"/>
      <c r="B928" s="202"/>
      <c r="C928" s="203"/>
      <c r="D928" s="204"/>
      <c r="E928" s="205"/>
      <c r="F928" s="201"/>
    </row>
    <row r="929" spans="1:6" s="198" customFormat="1" ht="16.5" customHeight="1" x14ac:dyDescent="0.15">
      <c r="A929" s="199"/>
      <c r="B929" s="202"/>
      <c r="C929" s="203"/>
      <c r="D929" s="204"/>
      <c r="E929" s="205"/>
      <c r="F929" s="201"/>
    </row>
    <row r="930" spans="1:6" s="198" customFormat="1" ht="16.5" customHeight="1" x14ac:dyDescent="0.15">
      <c r="A930" s="199"/>
      <c r="B930" s="202"/>
      <c r="C930" s="203"/>
      <c r="D930" s="204"/>
      <c r="E930" s="205"/>
      <c r="F930" s="201"/>
    </row>
    <row r="931" spans="1:6" s="198" customFormat="1" ht="16.5" customHeight="1" x14ac:dyDescent="0.15">
      <c r="A931" s="199"/>
      <c r="B931" s="202"/>
      <c r="C931" s="203"/>
      <c r="D931" s="204"/>
      <c r="E931" s="205"/>
      <c r="F931" s="201"/>
    </row>
    <row r="932" spans="1:6" s="198" customFormat="1" ht="16.5" customHeight="1" x14ac:dyDescent="0.15">
      <c r="A932" s="199"/>
      <c r="B932" s="202"/>
      <c r="C932" s="203"/>
      <c r="D932" s="204"/>
      <c r="E932" s="205"/>
      <c r="F932" s="201"/>
    </row>
    <row r="933" spans="1:6" s="198" customFormat="1" ht="16.5" customHeight="1" x14ac:dyDescent="0.15">
      <c r="A933" s="199"/>
      <c r="B933" s="202"/>
      <c r="C933" s="203"/>
      <c r="D933" s="204"/>
      <c r="E933" s="205"/>
      <c r="F933" s="201"/>
    </row>
    <row r="934" spans="1:6" s="198" customFormat="1" ht="16.5" customHeight="1" x14ac:dyDescent="0.15">
      <c r="A934" s="199"/>
      <c r="B934" s="202"/>
      <c r="C934" s="203"/>
      <c r="D934" s="204"/>
      <c r="E934" s="205"/>
      <c r="F934" s="201"/>
    </row>
    <row r="935" spans="1:6" s="198" customFormat="1" ht="16.5" customHeight="1" x14ac:dyDescent="0.15">
      <c r="A935" s="199"/>
      <c r="B935" s="202"/>
      <c r="C935" s="203"/>
      <c r="D935" s="204"/>
      <c r="E935" s="205"/>
      <c r="F935" s="201"/>
    </row>
    <row r="936" spans="1:6" s="198" customFormat="1" ht="16.5" customHeight="1" x14ac:dyDescent="0.15">
      <c r="A936" s="199"/>
      <c r="B936" s="202"/>
      <c r="C936" s="203"/>
      <c r="D936" s="204"/>
      <c r="E936" s="205"/>
      <c r="F936" s="201"/>
    </row>
    <row r="937" spans="1:6" s="198" customFormat="1" ht="16.5" customHeight="1" x14ac:dyDescent="0.15">
      <c r="A937" s="199"/>
      <c r="B937" s="202"/>
      <c r="C937" s="203"/>
      <c r="D937" s="204"/>
      <c r="E937" s="205"/>
      <c r="F937" s="201"/>
    </row>
    <row r="938" spans="1:6" s="198" customFormat="1" ht="16.5" customHeight="1" x14ac:dyDescent="0.15">
      <c r="A938" s="199"/>
      <c r="B938" s="202"/>
      <c r="C938" s="203"/>
      <c r="D938" s="204"/>
      <c r="E938" s="205"/>
      <c r="F938" s="201"/>
    </row>
    <row r="939" spans="1:6" s="198" customFormat="1" ht="16.5" customHeight="1" x14ac:dyDescent="0.15">
      <c r="A939" s="199"/>
      <c r="B939" s="202"/>
      <c r="C939" s="203"/>
      <c r="D939" s="204"/>
      <c r="E939" s="205"/>
      <c r="F939" s="201"/>
    </row>
    <row r="940" spans="1:6" s="198" customFormat="1" ht="16.5" customHeight="1" x14ac:dyDescent="0.15">
      <c r="A940" s="199"/>
      <c r="B940" s="202"/>
      <c r="C940" s="203"/>
      <c r="D940" s="204"/>
      <c r="E940" s="205"/>
      <c r="F940" s="201"/>
    </row>
    <row r="941" spans="1:6" s="198" customFormat="1" ht="16.5" customHeight="1" x14ac:dyDescent="0.15">
      <c r="A941" s="199"/>
      <c r="B941" s="202"/>
      <c r="C941" s="203"/>
      <c r="D941" s="204"/>
      <c r="E941" s="205"/>
      <c r="F941" s="201"/>
    </row>
    <row r="942" spans="1:6" s="198" customFormat="1" ht="16.5" customHeight="1" x14ac:dyDescent="0.15">
      <c r="A942" s="199"/>
      <c r="B942" s="202"/>
      <c r="C942" s="203"/>
      <c r="D942" s="204"/>
      <c r="E942" s="205"/>
      <c r="F942" s="201"/>
    </row>
    <row r="943" spans="1:6" s="198" customFormat="1" ht="16.5" customHeight="1" x14ac:dyDescent="0.15">
      <c r="A943" s="199"/>
      <c r="B943" s="202"/>
      <c r="C943" s="203"/>
      <c r="D943" s="204"/>
      <c r="E943" s="205"/>
      <c r="F943" s="201"/>
    </row>
    <row r="944" spans="1:6" s="198" customFormat="1" ht="16.5" customHeight="1" x14ac:dyDescent="0.15">
      <c r="A944" s="199"/>
      <c r="B944" s="202"/>
      <c r="C944" s="203"/>
      <c r="D944" s="204"/>
      <c r="E944" s="205"/>
      <c r="F944" s="201"/>
    </row>
    <row r="945" spans="1:6" s="198" customFormat="1" ht="16.5" customHeight="1" x14ac:dyDescent="0.15">
      <c r="A945" s="199"/>
      <c r="B945" s="202"/>
      <c r="C945" s="203"/>
      <c r="D945" s="204"/>
      <c r="E945" s="205"/>
      <c r="F945" s="201"/>
    </row>
    <row r="946" spans="1:6" s="198" customFormat="1" ht="16.5" customHeight="1" x14ac:dyDescent="0.15">
      <c r="A946" s="199"/>
      <c r="B946" s="202"/>
      <c r="C946" s="203"/>
      <c r="D946" s="204"/>
      <c r="E946" s="205"/>
      <c r="F946" s="201"/>
    </row>
    <row r="947" spans="1:6" s="198" customFormat="1" ht="16.5" customHeight="1" x14ac:dyDescent="0.15">
      <c r="A947" s="199"/>
      <c r="B947" s="202"/>
      <c r="C947" s="203"/>
      <c r="D947" s="204"/>
      <c r="E947" s="205"/>
      <c r="F947" s="201"/>
    </row>
    <row r="948" spans="1:6" s="198" customFormat="1" ht="16.5" customHeight="1" x14ac:dyDescent="0.15">
      <c r="A948" s="199"/>
      <c r="B948" s="202"/>
      <c r="C948" s="203"/>
      <c r="D948" s="204"/>
      <c r="E948" s="205"/>
      <c r="F948" s="201"/>
    </row>
    <row r="949" spans="1:6" s="198" customFormat="1" ht="16.5" customHeight="1" x14ac:dyDescent="0.15">
      <c r="A949" s="199"/>
      <c r="B949" s="202"/>
      <c r="C949" s="203"/>
      <c r="D949" s="204"/>
      <c r="E949" s="205"/>
      <c r="F949" s="201"/>
    </row>
    <row r="950" spans="1:6" s="198" customFormat="1" ht="16.5" customHeight="1" x14ac:dyDescent="0.15">
      <c r="A950" s="199"/>
      <c r="B950" s="202"/>
      <c r="C950" s="203"/>
      <c r="D950" s="204"/>
      <c r="E950" s="205"/>
      <c r="F950" s="201"/>
    </row>
    <row r="951" spans="1:6" s="198" customFormat="1" ht="16.5" customHeight="1" x14ac:dyDescent="0.15">
      <c r="A951" s="199"/>
      <c r="B951" s="202"/>
      <c r="C951" s="203"/>
      <c r="D951" s="204"/>
      <c r="E951" s="205"/>
      <c r="F951" s="201"/>
    </row>
    <row r="952" spans="1:6" s="198" customFormat="1" ht="16.5" customHeight="1" x14ac:dyDescent="0.15">
      <c r="A952" s="199"/>
      <c r="B952" s="202"/>
      <c r="C952" s="203"/>
      <c r="D952" s="204"/>
      <c r="E952" s="205"/>
      <c r="F952" s="201"/>
    </row>
    <row r="953" spans="1:6" s="198" customFormat="1" ht="16.5" customHeight="1" x14ac:dyDescent="0.15">
      <c r="A953" s="199"/>
      <c r="B953" s="202"/>
      <c r="C953" s="203"/>
      <c r="D953" s="204"/>
      <c r="E953" s="205"/>
      <c r="F953" s="201"/>
    </row>
    <row r="954" spans="1:6" s="198" customFormat="1" ht="16.5" customHeight="1" x14ac:dyDescent="0.15">
      <c r="A954" s="199"/>
      <c r="B954" s="202"/>
      <c r="C954" s="203"/>
      <c r="D954" s="204"/>
      <c r="E954" s="205"/>
      <c r="F954" s="201"/>
    </row>
    <row r="955" spans="1:6" s="198" customFormat="1" ht="16.5" customHeight="1" x14ac:dyDescent="0.15">
      <c r="A955" s="199"/>
      <c r="B955" s="202"/>
      <c r="C955" s="203"/>
      <c r="D955" s="204"/>
      <c r="E955" s="205"/>
      <c r="F955" s="201"/>
    </row>
    <row r="956" spans="1:6" s="198" customFormat="1" ht="16.5" customHeight="1" x14ac:dyDescent="0.15">
      <c r="A956" s="199"/>
      <c r="B956" s="202"/>
      <c r="C956" s="203"/>
      <c r="D956" s="204"/>
      <c r="E956" s="205"/>
      <c r="F956" s="201"/>
    </row>
    <row r="957" spans="1:6" s="198" customFormat="1" ht="16.5" customHeight="1" x14ac:dyDescent="0.15">
      <c r="A957" s="199"/>
      <c r="B957" s="202"/>
      <c r="C957" s="203"/>
      <c r="D957" s="204"/>
      <c r="E957" s="205"/>
      <c r="F957" s="201"/>
    </row>
    <row r="958" spans="1:6" s="198" customFormat="1" ht="16.5" customHeight="1" x14ac:dyDescent="0.15">
      <c r="A958" s="199"/>
      <c r="B958" s="202"/>
      <c r="C958" s="203"/>
      <c r="D958" s="204"/>
      <c r="E958" s="205"/>
      <c r="F958" s="201"/>
    </row>
    <row r="959" spans="1:6" s="198" customFormat="1" ht="16.5" customHeight="1" x14ac:dyDescent="0.15">
      <c r="A959" s="199"/>
      <c r="B959" s="202"/>
      <c r="C959" s="203"/>
      <c r="D959" s="204"/>
      <c r="E959" s="205"/>
      <c r="F959" s="201"/>
    </row>
    <row r="960" spans="1:6" s="198" customFormat="1" ht="16.5" customHeight="1" x14ac:dyDescent="0.15">
      <c r="A960" s="199"/>
      <c r="B960" s="202"/>
      <c r="C960" s="203"/>
      <c r="D960" s="204"/>
      <c r="E960" s="205"/>
      <c r="F960" s="201"/>
    </row>
    <row r="961" spans="1:6" s="198" customFormat="1" ht="16.5" customHeight="1" x14ac:dyDescent="0.15">
      <c r="A961" s="199"/>
      <c r="B961" s="202"/>
      <c r="C961" s="203"/>
      <c r="D961" s="204"/>
      <c r="E961" s="205"/>
      <c r="F961" s="201"/>
    </row>
    <row r="962" spans="1:6" s="198" customFormat="1" ht="16.5" customHeight="1" x14ac:dyDescent="0.15">
      <c r="A962" s="199"/>
      <c r="B962" s="202"/>
      <c r="C962" s="203"/>
      <c r="D962" s="204"/>
      <c r="E962" s="205"/>
      <c r="F962" s="201"/>
    </row>
    <row r="963" spans="1:6" s="198" customFormat="1" ht="16.5" customHeight="1" x14ac:dyDescent="0.15">
      <c r="A963" s="199"/>
      <c r="B963" s="202"/>
      <c r="C963" s="203"/>
      <c r="D963" s="204"/>
      <c r="E963" s="205"/>
      <c r="F963" s="201"/>
    </row>
    <row r="964" spans="1:6" s="198" customFormat="1" ht="16.5" customHeight="1" x14ac:dyDescent="0.15">
      <c r="A964" s="199"/>
      <c r="B964" s="202"/>
      <c r="C964" s="203"/>
      <c r="D964" s="204"/>
      <c r="E964" s="205"/>
      <c r="F964" s="201"/>
    </row>
    <row r="965" spans="1:6" s="198" customFormat="1" ht="16.5" customHeight="1" x14ac:dyDescent="0.15">
      <c r="A965" s="199"/>
      <c r="B965" s="202"/>
      <c r="C965" s="203"/>
      <c r="D965" s="204"/>
      <c r="E965" s="205"/>
      <c r="F965" s="201"/>
    </row>
    <row r="966" spans="1:6" s="198" customFormat="1" ht="16.5" customHeight="1" x14ac:dyDescent="0.15">
      <c r="A966" s="199"/>
      <c r="B966" s="202"/>
      <c r="C966" s="203"/>
      <c r="D966" s="204"/>
      <c r="E966" s="205"/>
      <c r="F966" s="201"/>
    </row>
    <row r="967" spans="1:6" s="198" customFormat="1" ht="16.5" customHeight="1" x14ac:dyDescent="0.15">
      <c r="A967" s="199"/>
      <c r="B967" s="202"/>
      <c r="C967" s="203"/>
      <c r="D967" s="204"/>
      <c r="E967" s="205"/>
      <c r="F967" s="201"/>
    </row>
    <row r="968" spans="1:6" s="198" customFormat="1" ht="16.5" customHeight="1" x14ac:dyDescent="0.15">
      <c r="A968" s="199"/>
      <c r="B968" s="202"/>
      <c r="C968" s="203"/>
      <c r="D968" s="204"/>
      <c r="E968" s="205"/>
      <c r="F968" s="201"/>
    </row>
    <row r="969" spans="1:6" s="198" customFormat="1" ht="16.5" customHeight="1" x14ac:dyDescent="0.15">
      <c r="A969" s="199"/>
      <c r="B969" s="202"/>
      <c r="C969" s="203"/>
      <c r="D969" s="204"/>
      <c r="E969" s="205"/>
      <c r="F969" s="201"/>
    </row>
    <row r="970" spans="1:6" s="198" customFormat="1" ht="16.5" customHeight="1" x14ac:dyDescent="0.15">
      <c r="A970" s="199"/>
      <c r="B970" s="202"/>
      <c r="C970" s="203"/>
      <c r="D970" s="204"/>
      <c r="E970" s="205"/>
      <c r="F970" s="201"/>
    </row>
    <row r="971" spans="1:6" s="198" customFormat="1" ht="16.5" customHeight="1" x14ac:dyDescent="0.15">
      <c r="A971" s="199"/>
      <c r="B971" s="202"/>
      <c r="C971" s="203"/>
      <c r="D971" s="204"/>
      <c r="E971" s="205"/>
      <c r="F971" s="201"/>
    </row>
    <row r="972" spans="1:6" s="198" customFormat="1" ht="16.5" customHeight="1" x14ac:dyDescent="0.15">
      <c r="A972" s="199"/>
      <c r="B972" s="202"/>
      <c r="C972" s="203"/>
      <c r="D972" s="204"/>
      <c r="E972" s="205"/>
      <c r="F972" s="201"/>
    </row>
    <row r="973" spans="1:6" s="198" customFormat="1" ht="16.5" customHeight="1" x14ac:dyDescent="0.15">
      <c r="A973" s="199"/>
      <c r="B973" s="202"/>
      <c r="C973" s="203"/>
      <c r="D973" s="204"/>
      <c r="E973" s="205"/>
      <c r="F973" s="201"/>
    </row>
    <row r="974" spans="1:6" s="198" customFormat="1" ht="16.5" customHeight="1" x14ac:dyDescent="0.15">
      <c r="A974" s="199"/>
      <c r="B974" s="202"/>
      <c r="C974" s="203"/>
      <c r="D974" s="204"/>
      <c r="E974" s="205"/>
      <c r="F974" s="201"/>
    </row>
    <row r="975" spans="1:6" s="198" customFormat="1" ht="16.5" customHeight="1" x14ac:dyDescent="0.15">
      <c r="A975" s="199"/>
      <c r="B975" s="202"/>
      <c r="C975" s="203"/>
      <c r="D975" s="204"/>
      <c r="E975" s="205"/>
      <c r="F975" s="201"/>
    </row>
    <row r="976" spans="1:6" s="198" customFormat="1" ht="16.5" customHeight="1" x14ac:dyDescent="0.15">
      <c r="A976" s="199"/>
      <c r="B976" s="202"/>
      <c r="C976" s="203"/>
      <c r="D976" s="204"/>
      <c r="E976" s="205"/>
      <c r="F976" s="201"/>
    </row>
    <row r="977" spans="1:6" s="198" customFormat="1" ht="16.5" customHeight="1" x14ac:dyDescent="0.15">
      <c r="A977" s="199"/>
      <c r="B977" s="202"/>
      <c r="C977" s="203"/>
      <c r="D977" s="204"/>
      <c r="E977" s="205"/>
      <c r="F977" s="201"/>
    </row>
    <row r="978" spans="1:6" s="198" customFormat="1" ht="16.5" customHeight="1" x14ac:dyDescent="0.15">
      <c r="A978" s="199"/>
      <c r="B978" s="202"/>
      <c r="C978" s="203"/>
      <c r="D978" s="204"/>
      <c r="E978" s="205"/>
      <c r="F978" s="201"/>
    </row>
    <row r="979" spans="1:6" s="198" customFormat="1" ht="16.5" customHeight="1" x14ac:dyDescent="0.15">
      <c r="A979" s="199"/>
      <c r="B979" s="202"/>
      <c r="C979" s="203"/>
      <c r="D979" s="204"/>
      <c r="E979" s="205"/>
      <c r="F979" s="201"/>
    </row>
    <row r="980" spans="1:6" s="198" customFormat="1" ht="16.5" customHeight="1" x14ac:dyDescent="0.15">
      <c r="A980" s="199"/>
      <c r="B980" s="202"/>
      <c r="C980" s="203"/>
      <c r="D980" s="204"/>
      <c r="E980" s="205"/>
      <c r="F980" s="201"/>
    </row>
    <row r="981" spans="1:6" s="198" customFormat="1" ht="16.5" customHeight="1" x14ac:dyDescent="0.15">
      <c r="A981" s="199"/>
      <c r="B981" s="202"/>
      <c r="C981" s="203"/>
      <c r="D981" s="204"/>
      <c r="E981" s="205"/>
      <c r="F981" s="201"/>
    </row>
    <row r="982" spans="1:6" s="198" customFormat="1" ht="16.5" customHeight="1" x14ac:dyDescent="0.15">
      <c r="A982" s="199"/>
      <c r="B982" s="202"/>
      <c r="C982" s="203"/>
      <c r="D982" s="204"/>
      <c r="E982" s="205"/>
      <c r="F982" s="201"/>
    </row>
    <row r="983" spans="1:6" s="198" customFormat="1" ht="16.5" customHeight="1" x14ac:dyDescent="0.15">
      <c r="A983" s="199"/>
      <c r="B983" s="202"/>
      <c r="C983" s="203"/>
      <c r="D983" s="204"/>
      <c r="E983" s="205"/>
      <c r="F983" s="201"/>
    </row>
    <row r="984" spans="1:6" s="198" customFormat="1" ht="16.5" customHeight="1" x14ac:dyDescent="0.15">
      <c r="A984" s="199"/>
      <c r="B984" s="202"/>
      <c r="C984" s="203"/>
      <c r="D984" s="204"/>
      <c r="E984" s="205"/>
      <c r="F984" s="201"/>
    </row>
    <row r="985" spans="1:6" s="198" customFormat="1" ht="16.5" customHeight="1" x14ac:dyDescent="0.15">
      <c r="A985" s="199"/>
      <c r="B985" s="202"/>
      <c r="C985" s="203"/>
      <c r="D985" s="204"/>
      <c r="E985" s="205"/>
      <c r="F985" s="201"/>
    </row>
    <row r="986" spans="1:6" s="198" customFormat="1" ht="16.5" customHeight="1" x14ac:dyDescent="0.15">
      <c r="A986" s="199"/>
      <c r="B986" s="202"/>
      <c r="C986" s="203"/>
      <c r="D986" s="204"/>
      <c r="E986" s="205"/>
      <c r="F986" s="201"/>
    </row>
    <row r="987" spans="1:6" s="198" customFormat="1" ht="16.5" customHeight="1" x14ac:dyDescent="0.15">
      <c r="A987" s="199"/>
      <c r="B987" s="202"/>
      <c r="C987" s="203"/>
      <c r="D987" s="204"/>
      <c r="E987" s="205"/>
      <c r="F987" s="201"/>
    </row>
    <row r="988" spans="1:6" s="198" customFormat="1" ht="16.5" customHeight="1" x14ac:dyDescent="0.15">
      <c r="A988" s="199"/>
      <c r="B988" s="202"/>
      <c r="C988" s="203"/>
      <c r="D988" s="204"/>
      <c r="E988" s="205"/>
      <c r="F988" s="201"/>
    </row>
    <row r="989" spans="1:6" s="198" customFormat="1" ht="16.5" customHeight="1" x14ac:dyDescent="0.15">
      <c r="A989" s="199"/>
      <c r="B989" s="202"/>
      <c r="C989" s="203"/>
      <c r="D989" s="204"/>
      <c r="E989" s="205"/>
      <c r="F989" s="201"/>
    </row>
    <row r="990" spans="1:6" s="198" customFormat="1" ht="16.5" customHeight="1" x14ac:dyDescent="0.15">
      <c r="A990" s="199"/>
      <c r="B990" s="202"/>
      <c r="C990" s="203"/>
      <c r="D990" s="204"/>
      <c r="E990" s="205"/>
      <c r="F990" s="201"/>
    </row>
    <row r="991" spans="1:6" s="198" customFormat="1" ht="16.5" customHeight="1" x14ac:dyDescent="0.15">
      <c r="A991" s="199"/>
      <c r="B991" s="202"/>
      <c r="C991" s="203"/>
      <c r="D991" s="204"/>
      <c r="E991" s="205"/>
      <c r="F991" s="201"/>
    </row>
    <row r="992" spans="1:6" s="198" customFormat="1" ht="16.5" customHeight="1" x14ac:dyDescent="0.15">
      <c r="A992" s="199"/>
      <c r="B992" s="202"/>
      <c r="C992" s="203"/>
      <c r="D992" s="204"/>
      <c r="E992" s="205"/>
      <c r="F992" s="201"/>
    </row>
    <row r="993" spans="1:6" s="198" customFormat="1" ht="16.5" customHeight="1" x14ac:dyDescent="0.15">
      <c r="A993" s="199"/>
      <c r="B993" s="202"/>
      <c r="C993" s="203"/>
      <c r="D993" s="204"/>
      <c r="E993" s="205"/>
      <c r="F993" s="201"/>
    </row>
    <row r="994" spans="1:6" s="198" customFormat="1" ht="16.5" customHeight="1" x14ac:dyDescent="0.15">
      <c r="A994" s="199"/>
      <c r="B994" s="202"/>
      <c r="C994" s="203"/>
      <c r="D994" s="204"/>
      <c r="E994" s="205"/>
      <c r="F994" s="201"/>
    </row>
    <row r="995" spans="1:6" s="198" customFormat="1" ht="16.5" customHeight="1" x14ac:dyDescent="0.15">
      <c r="A995" s="199"/>
      <c r="B995" s="202"/>
      <c r="C995" s="203"/>
      <c r="D995" s="204"/>
      <c r="E995" s="205"/>
      <c r="F995" s="201"/>
    </row>
    <row r="996" spans="1:6" s="198" customFormat="1" ht="16.5" customHeight="1" x14ac:dyDescent="0.15">
      <c r="A996" s="199"/>
      <c r="B996" s="202"/>
      <c r="C996" s="203"/>
      <c r="D996" s="204"/>
      <c r="E996" s="205"/>
      <c r="F996" s="201"/>
    </row>
    <row r="997" spans="1:6" s="198" customFormat="1" ht="16.5" customHeight="1" x14ac:dyDescent="0.15">
      <c r="A997" s="199"/>
      <c r="B997" s="202"/>
      <c r="C997" s="203"/>
      <c r="D997" s="204"/>
      <c r="E997" s="205"/>
      <c r="F997" s="201"/>
    </row>
    <row r="998" spans="1:6" s="198" customFormat="1" ht="16.5" customHeight="1" x14ac:dyDescent="0.15">
      <c r="A998" s="199"/>
      <c r="B998" s="202"/>
      <c r="C998" s="203"/>
      <c r="D998" s="204"/>
      <c r="E998" s="205"/>
      <c r="F998" s="201"/>
    </row>
    <row r="999" spans="1:6" s="198" customFormat="1" ht="16.5" customHeight="1" x14ac:dyDescent="0.15">
      <c r="A999" s="199"/>
      <c r="B999" s="202"/>
      <c r="C999" s="203"/>
      <c r="D999" s="204"/>
      <c r="E999" s="205"/>
      <c r="F999" s="201"/>
    </row>
    <row r="1000" spans="1:6" s="198" customFormat="1" ht="16.5" customHeight="1" x14ac:dyDescent="0.15">
      <c r="A1000" s="199"/>
      <c r="B1000" s="202"/>
      <c r="C1000" s="203"/>
      <c r="D1000" s="204"/>
      <c r="E1000" s="205"/>
      <c r="F1000" s="201"/>
    </row>
    <row r="1001" spans="1:6" s="198" customFormat="1" ht="16.5" customHeight="1" x14ac:dyDescent="0.15">
      <c r="A1001" s="199"/>
      <c r="B1001" s="202"/>
      <c r="C1001" s="203"/>
      <c r="D1001" s="204"/>
      <c r="E1001" s="205"/>
      <c r="F1001" s="201"/>
    </row>
    <row r="1002" spans="1:6" s="198" customFormat="1" ht="16.5" customHeight="1" x14ac:dyDescent="0.15">
      <c r="A1002" s="199"/>
      <c r="B1002" s="202"/>
      <c r="C1002" s="203"/>
      <c r="D1002" s="204"/>
      <c r="E1002" s="205"/>
      <c r="F1002" s="201"/>
    </row>
    <row r="1003" spans="1:6" s="198" customFormat="1" ht="16.5" customHeight="1" x14ac:dyDescent="0.15">
      <c r="A1003" s="199"/>
      <c r="B1003" s="202"/>
      <c r="C1003" s="203"/>
      <c r="D1003" s="204"/>
      <c r="E1003" s="205"/>
      <c r="F1003" s="201"/>
    </row>
    <row r="1004" spans="1:6" s="198" customFormat="1" ht="16.5" customHeight="1" x14ac:dyDescent="0.15">
      <c r="A1004" s="199"/>
      <c r="B1004" s="202"/>
      <c r="C1004" s="203"/>
      <c r="D1004" s="204"/>
      <c r="E1004" s="205"/>
      <c r="F1004" s="201"/>
    </row>
    <row r="1005" spans="1:6" s="198" customFormat="1" ht="16.5" customHeight="1" x14ac:dyDescent="0.15">
      <c r="A1005" s="199"/>
      <c r="B1005" s="202"/>
      <c r="C1005" s="203"/>
      <c r="D1005" s="204"/>
      <c r="E1005" s="205"/>
      <c r="F1005" s="201"/>
    </row>
    <row r="1006" spans="1:6" s="198" customFormat="1" ht="16.5" customHeight="1" x14ac:dyDescent="0.15">
      <c r="A1006" s="199"/>
      <c r="B1006" s="202"/>
      <c r="C1006" s="203"/>
      <c r="D1006" s="204"/>
      <c r="E1006" s="205"/>
      <c r="F1006" s="201"/>
    </row>
    <row r="1007" spans="1:6" s="198" customFormat="1" ht="16.5" customHeight="1" x14ac:dyDescent="0.15">
      <c r="A1007" s="199"/>
      <c r="B1007" s="202"/>
      <c r="C1007" s="203"/>
      <c r="D1007" s="204"/>
      <c r="E1007" s="205"/>
      <c r="F1007" s="201"/>
    </row>
    <row r="1008" spans="1:6" s="198" customFormat="1" ht="16.5" customHeight="1" x14ac:dyDescent="0.15">
      <c r="A1008" s="199"/>
      <c r="B1008" s="202"/>
      <c r="C1008" s="203"/>
      <c r="D1008" s="204"/>
      <c r="E1008" s="205"/>
      <c r="F1008" s="201"/>
    </row>
    <row r="1009" spans="1:6" s="198" customFormat="1" ht="16.5" customHeight="1" x14ac:dyDescent="0.15">
      <c r="A1009" s="199"/>
      <c r="B1009" s="202"/>
      <c r="C1009" s="203"/>
      <c r="D1009" s="204"/>
      <c r="E1009" s="205"/>
      <c r="F1009" s="201"/>
    </row>
    <row r="1010" spans="1:6" s="198" customFormat="1" ht="16.5" customHeight="1" x14ac:dyDescent="0.15">
      <c r="A1010" s="199"/>
      <c r="B1010" s="202"/>
      <c r="C1010" s="203"/>
      <c r="D1010" s="204"/>
      <c r="E1010" s="205"/>
      <c r="F1010" s="201"/>
    </row>
    <row r="1011" spans="1:6" s="198" customFormat="1" ht="16.5" customHeight="1" x14ac:dyDescent="0.15">
      <c r="A1011" s="199"/>
      <c r="B1011" s="202"/>
      <c r="C1011" s="203"/>
      <c r="D1011" s="204"/>
      <c r="E1011" s="205"/>
      <c r="F1011" s="201"/>
    </row>
    <row r="1012" spans="1:6" s="198" customFormat="1" ht="16.5" customHeight="1" x14ac:dyDescent="0.15">
      <c r="A1012" s="199"/>
      <c r="B1012" s="202"/>
      <c r="C1012" s="203"/>
      <c r="D1012" s="204"/>
      <c r="E1012" s="205"/>
      <c r="F1012" s="201"/>
    </row>
    <row r="1013" spans="1:6" s="198" customFormat="1" ht="16.5" customHeight="1" x14ac:dyDescent="0.15">
      <c r="A1013" s="199"/>
      <c r="B1013" s="202"/>
      <c r="C1013" s="203"/>
      <c r="D1013" s="204"/>
      <c r="E1013" s="205"/>
      <c r="F1013" s="201"/>
    </row>
    <row r="1014" spans="1:6" s="198" customFormat="1" ht="16.5" customHeight="1" x14ac:dyDescent="0.15">
      <c r="A1014" s="199"/>
      <c r="B1014" s="202"/>
      <c r="C1014" s="203"/>
      <c r="D1014" s="204"/>
      <c r="E1014" s="205"/>
      <c r="F1014" s="201"/>
    </row>
    <row r="1015" spans="1:6" s="198" customFormat="1" ht="16.5" customHeight="1" x14ac:dyDescent="0.15">
      <c r="A1015" s="199"/>
      <c r="B1015" s="202"/>
      <c r="C1015" s="203"/>
      <c r="D1015" s="204"/>
      <c r="E1015" s="205"/>
      <c r="F1015" s="201"/>
    </row>
    <row r="1016" spans="1:6" s="198" customFormat="1" ht="16.5" customHeight="1" x14ac:dyDescent="0.15">
      <c r="A1016" s="199"/>
      <c r="B1016" s="202"/>
      <c r="C1016" s="203"/>
      <c r="D1016" s="204"/>
      <c r="E1016" s="205"/>
      <c r="F1016" s="201"/>
    </row>
    <row r="1017" spans="1:6" s="198" customFormat="1" ht="16.5" customHeight="1" x14ac:dyDescent="0.15">
      <c r="A1017" s="199"/>
      <c r="B1017" s="202"/>
      <c r="C1017" s="203"/>
      <c r="D1017" s="204"/>
      <c r="E1017" s="205"/>
      <c r="F1017" s="201"/>
    </row>
    <row r="1018" spans="1:6" s="198" customFormat="1" ht="16.5" customHeight="1" x14ac:dyDescent="0.15">
      <c r="A1018" s="199"/>
      <c r="B1018" s="202"/>
      <c r="C1018" s="203"/>
      <c r="D1018" s="204"/>
      <c r="E1018" s="205"/>
      <c r="F1018" s="201"/>
    </row>
    <row r="1019" spans="1:6" s="198" customFormat="1" ht="16.5" customHeight="1" x14ac:dyDescent="0.15">
      <c r="A1019" s="199"/>
      <c r="B1019" s="202"/>
      <c r="C1019" s="203"/>
      <c r="D1019" s="204"/>
      <c r="E1019" s="205"/>
      <c r="F1019" s="201"/>
    </row>
    <row r="1020" spans="1:6" s="198" customFormat="1" ht="16.5" customHeight="1" x14ac:dyDescent="0.15">
      <c r="A1020" s="199"/>
      <c r="B1020" s="202"/>
      <c r="C1020" s="203"/>
      <c r="D1020" s="204"/>
      <c r="E1020" s="205"/>
      <c r="F1020" s="201"/>
    </row>
    <row r="1021" spans="1:6" s="198" customFormat="1" ht="16.5" customHeight="1" x14ac:dyDescent="0.15">
      <c r="A1021" s="199"/>
      <c r="B1021" s="202"/>
      <c r="C1021" s="203"/>
      <c r="D1021" s="204"/>
      <c r="E1021" s="205"/>
      <c r="F1021" s="201"/>
    </row>
    <row r="1022" spans="1:6" s="198" customFormat="1" ht="16.5" customHeight="1" x14ac:dyDescent="0.15">
      <c r="A1022" s="199"/>
      <c r="B1022" s="202"/>
      <c r="C1022" s="203"/>
      <c r="D1022" s="204"/>
      <c r="E1022" s="205"/>
      <c r="F1022" s="201"/>
    </row>
    <row r="1023" spans="1:6" s="198" customFormat="1" ht="16.5" customHeight="1" x14ac:dyDescent="0.15">
      <c r="A1023" s="199"/>
      <c r="B1023" s="202"/>
      <c r="C1023" s="203"/>
      <c r="D1023" s="204"/>
      <c r="E1023" s="205"/>
      <c r="F1023" s="201"/>
    </row>
    <row r="1024" spans="1:6" s="198" customFormat="1" ht="16.5" customHeight="1" x14ac:dyDescent="0.15">
      <c r="A1024" s="199"/>
      <c r="B1024" s="202"/>
      <c r="C1024" s="203"/>
      <c r="D1024" s="204"/>
      <c r="E1024" s="205"/>
      <c r="F1024" s="201"/>
    </row>
    <row r="1025" spans="1:6" s="198" customFormat="1" ht="16.5" customHeight="1" x14ac:dyDescent="0.15">
      <c r="A1025" s="199"/>
      <c r="B1025" s="202"/>
      <c r="C1025" s="203"/>
      <c r="D1025" s="204"/>
      <c r="E1025" s="205"/>
      <c r="F1025" s="201"/>
    </row>
    <row r="1026" spans="1:6" s="198" customFormat="1" ht="16.5" customHeight="1" x14ac:dyDescent="0.15">
      <c r="A1026" s="199"/>
      <c r="B1026" s="202"/>
      <c r="C1026" s="203"/>
      <c r="D1026" s="204"/>
      <c r="E1026" s="205"/>
      <c r="F1026" s="201"/>
    </row>
    <row r="1027" spans="1:6" s="198" customFormat="1" ht="16.5" customHeight="1" x14ac:dyDescent="0.15">
      <c r="A1027" s="199"/>
      <c r="B1027" s="202"/>
      <c r="C1027" s="203"/>
      <c r="D1027" s="204"/>
      <c r="E1027" s="205"/>
      <c r="F1027" s="201"/>
    </row>
    <row r="1028" spans="1:6" s="198" customFormat="1" ht="16.5" customHeight="1" x14ac:dyDescent="0.15">
      <c r="A1028" s="199"/>
      <c r="B1028" s="202"/>
      <c r="C1028" s="203"/>
      <c r="D1028" s="204"/>
      <c r="E1028" s="205"/>
      <c r="F1028" s="201"/>
    </row>
    <row r="1029" spans="1:6" s="198" customFormat="1" ht="16.5" customHeight="1" x14ac:dyDescent="0.15">
      <c r="A1029" s="199"/>
      <c r="B1029" s="202"/>
      <c r="C1029" s="203"/>
      <c r="D1029" s="204"/>
      <c r="E1029" s="205"/>
      <c r="F1029" s="201"/>
    </row>
    <row r="1030" spans="1:6" s="198" customFormat="1" ht="16.5" customHeight="1" x14ac:dyDescent="0.15">
      <c r="A1030" s="199"/>
      <c r="B1030" s="202"/>
      <c r="C1030" s="203"/>
      <c r="D1030" s="204"/>
      <c r="E1030" s="205"/>
      <c r="F1030" s="201"/>
    </row>
    <row r="1031" spans="1:6" s="198" customFormat="1" ht="16.5" customHeight="1" x14ac:dyDescent="0.15">
      <c r="A1031" s="199"/>
      <c r="B1031" s="202"/>
      <c r="C1031" s="203"/>
      <c r="D1031" s="204"/>
      <c r="E1031" s="205"/>
      <c r="F1031" s="201"/>
    </row>
    <row r="1032" spans="1:6" s="198" customFormat="1" ht="16.5" customHeight="1" x14ac:dyDescent="0.15">
      <c r="A1032" s="199"/>
      <c r="B1032" s="202"/>
      <c r="C1032" s="203"/>
      <c r="D1032" s="204"/>
      <c r="E1032" s="205"/>
      <c r="F1032" s="201"/>
    </row>
    <row r="1033" spans="1:6" s="198" customFormat="1" ht="16.5" customHeight="1" x14ac:dyDescent="0.15">
      <c r="A1033" s="199"/>
      <c r="B1033" s="202"/>
      <c r="C1033" s="203"/>
      <c r="D1033" s="204"/>
      <c r="E1033" s="205"/>
      <c r="F1033" s="201"/>
    </row>
    <row r="1034" spans="1:6" s="198" customFormat="1" ht="16.5" customHeight="1" x14ac:dyDescent="0.15">
      <c r="A1034" s="199"/>
      <c r="B1034" s="202"/>
      <c r="C1034" s="203"/>
      <c r="D1034" s="204"/>
      <c r="E1034" s="205"/>
      <c r="F1034" s="201"/>
    </row>
    <row r="1035" spans="1:6" s="198" customFormat="1" ht="16.5" customHeight="1" x14ac:dyDescent="0.15">
      <c r="A1035" s="199"/>
      <c r="B1035" s="202"/>
      <c r="C1035" s="203"/>
      <c r="D1035" s="204"/>
      <c r="E1035" s="205"/>
      <c r="F1035" s="201"/>
    </row>
    <row r="1036" spans="1:6" s="198" customFormat="1" ht="16.5" customHeight="1" x14ac:dyDescent="0.15">
      <c r="A1036" s="199"/>
      <c r="B1036" s="202"/>
      <c r="C1036" s="203"/>
      <c r="D1036" s="204"/>
      <c r="E1036" s="205"/>
      <c r="F1036" s="201"/>
    </row>
    <row r="1037" spans="1:6" s="198" customFormat="1" ht="16.5" customHeight="1" x14ac:dyDescent="0.15">
      <c r="A1037" s="199"/>
      <c r="B1037" s="202"/>
      <c r="C1037" s="203"/>
      <c r="D1037" s="204"/>
      <c r="E1037" s="205"/>
      <c r="F1037" s="201"/>
    </row>
    <row r="1038" spans="1:6" s="198" customFormat="1" ht="16.5" customHeight="1" x14ac:dyDescent="0.15">
      <c r="A1038" s="199"/>
      <c r="B1038" s="202"/>
      <c r="C1038" s="203"/>
      <c r="D1038" s="204"/>
      <c r="E1038" s="205"/>
      <c r="F1038" s="201"/>
    </row>
    <row r="1039" spans="1:6" s="198" customFormat="1" ht="16.5" customHeight="1" x14ac:dyDescent="0.15">
      <c r="A1039" s="199"/>
      <c r="B1039" s="202"/>
      <c r="C1039" s="203"/>
      <c r="D1039" s="204"/>
      <c r="E1039" s="205"/>
      <c r="F1039" s="201"/>
    </row>
    <row r="1040" spans="1:6" s="198" customFormat="1" ht="16.5" customHeight="1" x14ac:dyDescent="0.15">
      <c r="A1040" s="199"/>
      <c r="B1040" s="202"/>
      <c r="C1040" s="203"/>
      <c r="D1040" s="204"/>
      <c r="E1040" s="205"/>
      <c r="F1040" s="201"/>
    </row>
    <row r="1041" spans="1:6" s="198" customFormat="1" ht="16.5" customHeight="1" x14ac:dyDescent="0.15">
      <c r="A1041" s="199"/>
      <c r="B1041" s="202"/>
      <c r="C1041" s="203"/>
      <c r="D1041" s="204"/>
      <c r="E1041" s="205"/>
      <c r="F1041" s="201"/>
    </row>
    <row r="1042" spans="1:6" s="198" customFormat="1" ht="16.5" customHeight="1" x14ac:dyDescent="0.15">
      <c r="A1042" s="199"/>
      <c r="B1042" s="202"/>
      <c r="C1042" s="203"/>
      <c r="D1042" s="204"/>
      <c r="E1042" s="205"/>
      <c r="F1042" s="201"/>
    </row>
    <row r="1043" spans="1:6" s="198" customFormat="1" ht="16.5" customHeight="1" x14ac:dyDescent="0.15">
      <c r="A1043" s="199"/>
      <c r="B1043" s="202"/>
      <c r="C1043" s="203"/>
      <c r="D1043" s="204"/>
      <c r="E1043" s="205"/>
      <c r="F1043" s="201"/>
    </row>
    <row r="1044" spans="1:6" s="198" customFormat="1" ht="16.5" customHeight="1" x14ac:dyDescent="0.15">
      <c r="A1044" s="199"/>
      <c r="B1044" s="202"/>
      <c r="C1044" s="203"/>
      <c r="D1044" s="204"/>
      <c r="E1044" s="205"/>
      <c r="F1044" s="201"/>
    </row>
    <row r="1045" spans="1:6" s="198" customFormat="1" ht="16.5" customHeight="1" x14ac:dyDescent="0.15">
      <c r="A1045" s="199"/>
      <c r="B1045" s="202"/>
      <c r="C1045" s="203"/>
      <c r="D1045" s="204"/>
      <c r="E1045" s="205"/>
      <c r="F1045" s="201"/>
    </row>
    <row r="1046" spans="1:6" s="198" customFormat="1" ht="15.75" customHeight="1" x14ac:dyDescent="0.15">
      <c r="E1046" s="206"/>
    </row>
    <row r="1047" spans="1:6" s="198" customFormat="1" ht="15.75" customHeight="1" x14ac:dyDescent="0.15">
      <c r="E1047" s="206"/>
    </row>
    <row r="1048" spans="1:6" s="198" customFormat="1" ht="15.75" customHeight="1" x14ac:dyDescent="0.15">
      <c r="E1048" s="206"/>
    </row>
    <row r="1049" spans="1:6" s="198" customFormat="1" ht="15.75" customHeight="1" x14ac:dyDescent="0.15">
      <c r="E1049" s="206"/>
    </row>
    <row r="1050" spans="1:6" s="198" customFormat="1" ht="15.75" customHeight="1" x14ac:dyDescent="0.15">
      <c r="E1050" s="206"/>
    </row>
    <row r="1051" spans="1:6" s="198" customFormat="1" ht="15.75" customHeight="1" x14ac:dyDescent="0.15">
      <c r="E1051" s="206"/>
    </row>
    <row r="1052" spans="1:6" s="198" customFormat="1" ht="15.75" customHeight="1" x14ac:dyDescent="0.15">
      <c r="E1052" s="206"/>
    </row>
    <row r="1053" spans="1:6" s="198" customFormat="1" ht="15.75" customHeight="1" x14ac:dyDescent="0.15">
      <c r="E1053" s="206"/>
    </row>
    <row r="1054" spans="1:6" s="198" customFormat="1" ht="15.75" customHeight="1" x14ac:dyDescent="0.15">
      <c r="E1054" s="206"/>
    </row>
    <row r="1055" spans="1:6" s="198" customFormat="1" ht="15.75" customHeight="1" x14ac:dyDescent="0.15">
      <c r="E1055" s="206"/>
    </row>
    <row r="1056" spans="1:6" s="198" customFormat="1" ht="15.75" customHeight="1" x14ac:dyDescent="0.15">
      <c r="E1056" s="206"/>
    </row>
    <row r="1057" spans="5:5" s="198" customFormat="1" ht="15.75" customHeight="1" x14ac:dyDescent="0.15">
      <c r="E1057" s="206"/>
    </row>
    <row r="1058" spans="5:5" s="198" customFormat="1" ht="15.75" customHeight="1" x14ac:dyDescent="0.15">
      <c r="E1058" s="206"/>
    </row>
    <row r="1059" spans="5:5" s="198" customFormat="1" ht="15.75" customHeight="1" x14ac:dyDescent="0.15">
      <c r="E1059" s="206"/>
    </row>
    <row r="1060" spans="5:5" s="198" customFormat="1" ht="15.75" customHeight="1" x14ac:dyDescent="0.15">
      <c r="E1060" s="206"/>
    </row>
    <row r="1061" spans="5:5" s="198" customFormat="1" ht="15.75" customHeight="1" x14ac:dyDescent="0.15">
      <c r="E1061" s="206"/>
    </row>
    <row r="1062" spans="5:5" s="198" customFormat="1" ht="15.75" customHeight="1" x14ac:dyDescent="0.15">
      <c r="E1062" s="206"/>
    </row>
    <row r="1063" spans="5:5" s="198" customFormat="1" ht="15.75" customHeight="1" x14ac:dyDescent="0.15">
      <c r="E1063" s="206"/>
    </row>
    <row r="1064" spans="5:5" ht="15.75" customHeight="1" x14ac:dyDescent="0.15">
      <c r="E1064" s="143"/>
    </row>
    <row r="1065" spans="5:5" ht="15.75" customHeight="1" x14ac:dyDescent="0.15">
      <c r="E1065" s="143"/>
    </row>
    <row r="1066" spans="5:5" ht="15.75" customHeight="1" x14ac:dyDescent="0.15">
      <c r="E1066" s="143"/>
    </row>
    <row r="1067" spans="5:5" ht="15.75" customHeight="1" x14ac:dyDescent="0.15">
      <c r="E1067" s="143"/>
    </row>
    <row r="1068" spans="5:5" ht="15.75" customHeight="1" x14ac:dyDescent="0.15">
      <c r="E1068" s="143"/>
    </row>
    <row r="1069" spans="5:5" ht="15.75" customHeight="1" x14ac:dyDescent="0.15">
      <c r="E1069" s="143"/>
    </row>
    <row r="1070" spans="5:5" ht="15.75" customHeight="1" x14ac:dyDescent="0.15">
      <c r="E1070" s="143"/>
    </row>
    <row r="1071" spans="5:5" ht="15.75" customHeight="1" x14ac:dyDescent="0.15">
      <c r="E1071" s="143"/>
    </row>
    <row r="1072" spans="5:5" ht="15.75" customHeight="1" x14ac:dyDescent="0.15">
      <c r="E1072" s="143"/>
    </row>
    <row r="1073" spans="5:5" ht="15.75" customHeight="1" x14ac:dyDescent="0.15">
      <c r="E1073" s="143"/>
    </row>
  </sheetData>
  <sheetProtection algorithmName="SHA-512" hashValue="bwhEZEfCeXMTSKIl32zE7AkGvOwwaz/IdAT36BWVyJSBsFYe4GHyt8SK6WKW6yI3WjtoH6VhTrXr3E0CAtQAEQ==" saltValue="fF6U5fzuCtHi6LPqzjBr4w==" spinCount="100000" sheet="1" objects="1" scenarios="1" formatCells="0" formatColumns="0" formatRows="0" insertRows="0" deleteRows="0" sort="0" autoFilter="0"/>
  <mergeCells count="2">
    <mergeCell ref="B2:E2"/>
    <mergeCell ref="B3:E3"/>
  </mergeCells>
  <pageMargins left="0.7" right="0.7" top="0.75" bottom="0.75" header="0.3" footer="0.3"/>
  <drawing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custom" allowBlank="1" showInputMessage="1" prompt="Money spent should be negative. The amount should only be positive if it is a refund, credit, return, etc." xr:uid="{00000000-0002-0000-0200-000000000000}">
          <x14:formula1>
            <xm:f>IF(AND(E7&gt;0,IFERROR(MATCH(B7,Categories!$B$8:$B$23,0),FALSE)),FALSE,TRUE)</xm:f>
          </x14:formula1>
          <xm:sqref>E7:E1045</xm:sqref>
        </x14:dataValidation>
        <x14:dataValidation type="list" allowBlank="1" showInputMessage="1" showErrorMessage="1" prompt="Select from categories listed in the &quot;Categories&quot; sheet or update the &quot;Categories&quot; sheet." xr:uid="{00000000-0002-0000-0200-000001000000}">
          <x14:formula1>
            <xm:f>Categories!$B$8:$B$41</xm:f>
          </x14:formula1>
          <xm:sqref>B7:B1045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FF"/>
    <outlinePr summaryBelow="0" summaryRight="0"/>
  </sheetPr>
  <dimension ref="A1:V58"/>
  <sheetViews>
    <sheetView showGridLines="0" topLeftCell="A13" workbookViewId="0">
      <selection activeCell="F15" sqref="F15"/>
    </sheetView>
  </sheetViews>
  <sheetFormatPr baseColWidth="10" defaultColWidth="14.5" defaultRowHeight="15.75" customHeight="1" x14ac:dyDescent="0.15"/>
  <cols>
    <col min="1" max="1" width="3.5" customWidth="1"/>
    <col min="2" max="2" width="3.83203125" customWidth="1"/>
    <col min="3" max="3" width="3.1640625" customWidth="1"/>
    <col min="4" max="4" width="6.33203125" customWidth="1"/>
    <col min="5" max="5" width="4.5" customWidth="1"/>
    <col min="6" max="6" width="21.5" customWidth="1"/>
    <col min="7" max="18" width="9.1640625" customWidth="1"/>
    <col min="20" max="20" width="11.5" customWidth="1"/>
    <col min="21" max="21" width="13.33203125" customWidth="1"/>
    <col min="22" max="22" width="3.5" customWidth="1"/>
  </cols>
  <sheetData>
    <row r="1" spans="1:22" ht="22.5" customHeight="1" x14ac:dyDescent="0.15">
      <c r="A1" s="168"/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</row>
    <row r="2" spans="1:22" ht="30" customHeight="1" x14ac:dyDescent="0.15">
      <c r="A2" s="170"/>
      <c r="B2" s="171" t="s">
        <v>48</v>
      </c>
      <c r="C2" s="171"/>
      <c r="D2" s="171"/>
      <c r="E2" s="171"/>
      <c r="F2" s="171"/>
      <c r="G2" s="228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171"/>
      <c r="T2" s="171"/>
      <c r="U2" s="171"/>
      <c r="V2" s="171"/>
    </row>
    <row r="3" spans="1:22" ht="30" customHeight="1" x14ac:dyDescent="0.15">
      <c r="A3" s="170"/>
      <c r="B3" s="171"/>
      <c r="C3" s="171"/>
      <c r="D3" s="228" t="s">
        <v>49</v>
      </c>
      <c r="E3" s="225"/>
      <c r="F3" s="225"/>
      <c r="G3" s="225"/>
      <c r="H3" s="225"/>
      <c r="I3" s="225"/>
      <c r="J3" s="225"/>
      <c r="K3" s="225"/>
      <c r="L3" s="225"/>
      <c r="M3" s="225"/>
      <c r="N3" s="225"/>
      <c r="O3" s="225"/>
      <c r="P3" s="174"/>
      <c r="Q3" s="174"/>
      <c r="R3" s="174"/>
      <c r="S3" s="171"/>
      <c r="T3" s="171"/>
      <c r="U3" s="171"/>
      <c r="V3" s="171"/>
    </row>
    <row r="4" spans="1:22" ht="22.5" customHeight="1" x14ac:dyDescent="0.15">
      <c r="A4" s="170"/>
      <c r="B4" s="171"/>
      <c r="C4" s="171"/>
      <c r="D4" s="171"/>
      <c r="E4" s="171"/>
      <c r="F4" s="171"/>
      <c r="G4" s="172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1"/>
      <c r="T4" s="171"/>
      <c r="U4" s="171"/>
      <c r="V4" s="171"/>
    </row>
    <row r="5" spans="1:22" ht="25.5" customHeight="1" x14ac:dyDescent="0.15">
      <c r="A5" s="13"/>
      <c r="B5" s="14"/>
      <c r="C5" s="241" t="s">
        <v>50</v>
      </c>
      <c r="D5" s="242"/>
      <c r="E5" s="14"/>
      <c r="F5" s="173"/>
      <c r="G5" s="240">
        <f>DATE(0,1,1)</f>
        <v>1</v>
      </c>
      <c r="H5" s="240">
        <f t="shared" ref="H5:R5" si="0">DATE(0,MONTH(G$5)+1,1)</f>
        <v>32</v>
      </c>
      <c r="I5" s="240">
        <f t="shared" si="0"/>
        <v>61</v>
      </c>
      <c r="J5" s="240">
        <f t="shared" si="0"/>
        <v>92</v>
      </c>
      <c r="K5" s="240">
        <f t="shared" si="0"/>
        <v>122</v>
      </c>
      <c r="L5" s="240">
        <f t="shared" si="0"/>
        <v>153</v>
      </c>
      <c r="M5" s="240">
        <f t="shared" si="0"/>
        <v>183</v>
      </c>
      <c r="N5" s="240">
        <f t="shared" si="0"/>
        <v>214</v>
      </c>
      <c r="O5" s="240">
        <f t="shared" si="0"/>
        <v>245</v>
      </c>
      <c r="P5" s="240">
        <f t="shared" si="0"/>
        <v>275</v>
      </c>
      <c r="Q5" s="240">
        <f t="shared" si="0"/>
        <v>306</v>
      </c>
      <c r="R5" s="240">
        <f t="shared" si="0"/>
        <v>336</v>
      </c>
      <c r="S5" s="15" t="s">
        <v>51</v>
      </c>
      <c r="T5" s="16" t="s">
        <v>52</v>
      </c>
      <c r="U5" s="17" t="s">
        <v>53</v>
      </c>
      <c r="V5" s="18"/>
    </row>
    <row r="6" spans="1:22" ht="42" customHeight="1" x14ac:dyDescent="0.15">
      <c r="A6" s="19"/>
      <c r="B6" s="20"/>
      <c r="C6" s="21" t="s">
        <v>54</v>
      </c>
      <c r="D6" s="22"/>
      <c r="E6" s="20"/>
      <c r="F6" s="20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4"/>
      <c r="T6" s="20"/>
      <c r="U6" s="25"/>
      <c r="V6" s="26"/>
    </row>
    <row r="7" spans="1:22" ht="22.5" customHeight="1" x14ac:dyDescent="0.2">
      <c r="A7" s="27"/>
      <c r="B7" s="28"/>
      <c r="C7" s="29"/>
      <c r="D7" s="28"/>
      <c r="E7" s="229" t="s">
        <v>55</v>
      </c>
      <c r="F7" s="221"/>
      <c r="G7" s="207"/>
      <c r="H7" s="208"/>
      <c r="I7" s="208"/>
      <c r="J7" s="208"/>
      <c r="K7" s="208"/>
      <c r="L7" s="208"/>
      <c r="M7" s="208"/>
      <c r="N7" s="208"/>
      <c r="O7" s="208"/>
      <c r="P7" s="208"/>
      <c r="Q7" s="208"/>
      <c r="R7" s="209"/>
      <c r="S7" s="34"/>
      <c r="T7" s="35"/>
      <c r="U7" s="36"/>
      <c r="V7" s="37"/>
    </row>
    <row r="8" spans="1:22" ht="17" x14ac:dyDescent="0.2">
      <c r="A8" s="38"/>
      <c r="B8" s="39"/>
      <c r="C8" s="40"/>
      <c r="D8" s="39"/>
      <c r="E8" s="28"/>
      <c r="F8" s="41" t="str">
        <f ca="1">IFERROR(__xludf.DUMMYFUNCTION("FILTER(Categories!B:B,Categories!C:C=""Revenue"")"),"Sales ")</f>
        <v xml:space="preserve">Sales </v>
      </c>
      <c r="G8" s="210">
        <v>0</v>
      </c>
      <c r="H8" s="211">
        <v>0</v>
      </c>
      <c r="I8" s="211">
        <v>0</v>
      </c>
      <c r="J8" s="211">
        <v>0</v>
      </c>
      <c r="K8" s="211">
        <v>0</v>
      </c>
      <c r="L8" s="211">
        <v>0</v>
      </c>
      <c r="M8" s="211">
        <v>0</v>
      </c>
      <c r="N8" s="211">
        <v>0</v>
      </c>
      <c r="O8" s="211">
        <v>0</v>
      </c>
      <c r="P8" s="211">
        <v>0</v>
      </c>
      <c r="Q8" s="211">
        <v>0</v>
      </c>
      <c r="R8" s="212">
        <v>0</v>
      </c>
      <c r="S8" s="42">
        <f t="shared" ref="S8:S10" si="1">SUM(G8:R8)</f>
        <v>0</v>
      </c>
      <c r="T8" s="243"/>
      <c r="U8" s="36">
        <f t="shared" ref="U8:U10" si="2">S8*(1+T8)</f>
        <v>0</v>
      </c>
      <c r="V8" s="37"/>
    </row>
    <row r="9" spans="1:22" ht="17" x14ac:dyDescent="0.2">
      <c r="A9" s="38"/>
      <c r="B9" s="39"/>
      <c r="C9" s="40"/>
      <c r="D9" s="39"/>
      <c r="E9" s="28"/>
      <c r="F9" s="39"/>
      <c r="G9" s="210" t="s">
        <v>112</v>
      </c>
      <c r="H9" s="211" t="s">
        <v>112</v>
      </c>
      <c r="I9" s="211" t="s">
        <v>112</v>
      </c>
      <c r="J9" s="211" t="s">
        <v>112</v>
      </c>
      <c r="K9" s="211" t="s">
        <v>112</v>
      </c>
      <c r="L9" s="211" t="s">
        <v>112</v>
      </c>
      <c r="M9" s="211" t="s">
        <v>112</v>
      </c>
      <c r="N9" s="211" t="s">
        <v>112</v>
      </c>
      <c r="O9" s="211" t="s">
        <v>112</v>
      </c>
      <c r="P9" s="211" t="s">
        <v>112</v>
      </c>
      <c r="Q9" s="211" t="s">
        <v>112</v>
      </c>
      <c r="R9" s="212" t="s">
        <v>112</v>
      </c>
      <c r="S9" s="42">
        <f t="shared" si="1"/>
        <v>0</v>
      </c>
      <c r="T9" s="244"/>
      <c r="U9" s="36">
        <f t="shared" si="2"/>
        <v>0</v>
      </c>
      <c r="V9" s="37"/>
    </row>
    <row r="10" spans="1:22" ht="17" x14ac:dyDescent="0.2">
      <c r="A10" s="38"/>
      <c r="B10" s="39"/>
      <c r="C10" s="40"/>
      <c r="D10" s="39"/>
      <c r="E10" s="28"/>
      <c r="F10" s="43"/>
      <c r="G10" s="213" t="s">
        <v>112</v>
      </c>
      <c r="H10" s="214" t="s">
        <v>112</v>
      </c>
      <c r="I10" s="214" t="s">
        <v>112</v>
      </c>
      <c r="J10" s="214" t="s">
        <v>112</v>
      </c>
      <c r="K10" s="214" t="s">
        <v>112</v>
      </c>
      <c r="L10" s="214" t="s">
        <v>112</v>
      </c>
      <c r="M10" s="214" t="s">
        <v>112</v>
      </c>
      <c r="N10" s="214" t="s">
        <v>112</v>
      </c>
      <c r="O10" s="214" t="s">
        <v>112</v>
      </c>
      <c r="P10" s="214" t="s">
        <v>112</v>
      </c>
      <c r="Q10" s="214" t="s">
        <v>112</v>
      </c>
      <c r="R10" s="215" t="s">
        <v>112</v>
      </c>
      <c r="S10" s="44">
        <f t="shared" si="1"/>
        <v>0</v>
      </c>
      <c r="T10" s="244"/>
      <c r="U10" s="45">
        <f t="shared" si="2"/>
        <v>0</v>
      </c>
      <c r="V10" s="37"/>
    </row>
    <row r="11" spans="1:22" ht="17" x14ac:dyDescent="0.2">
      <c r="A11" s="38"/>
      <c r="B11" s="39"/>
      <c r="C11" s="40"/>
      <c r="D11" s="39"/>
      <c r="E11" s="37"/>
      <c r="F11" s="46" t="s">
        <v>56</v>
      </c>
      <c r="G11" s="47">
        <f t="shared" ref="G11:S11" si="3">SUM(G8:G10)</f>
        <v>0</v>
      </c>
      <c r="H11" s="48">
        <f t="shared" si="3"/>
        <v>0</v>
      </c>
      <c r="I11" s="48">
        <f t="shared" si="3"/>
        <v>0</v>
      </c>
      <c r="J11" s="48">
        <f t="shared" si="3"/>
        <v>0</v>
      </c>
      <c r="K11" s="48">
        <f t="shared" si="3"/>
        <v>0</v>
      </c>
      <c r="L11" s="48">
        <f t="shared" si="3"/>
        <v>0</v>
      </c>
      <c r="M11" s="48">
        <f t="shared" si="3"/>
        <v>0</v>
      </c>
      <c r="N11" s="48">
        <f t="shared" si="3"/>
        <v>0</v>
      </c>
      <c r="O11" s="48">
        <f t="shared" si="3"/>
        <v>0</v>
      </c>
      <c r="P11" s="48">
        <f t="shared" si="3"/>
        <v>0</v>
      </c>
      <c r="Q11" s="48">
        <f t="shared" si="3"/>
        <v>0</v>
      </c>
      <c r="R11" s="49">
        <f t="shared" si="3"/>
        <v>0</v>
      </c>
      <c r="S11" s="42">
        <f t="shared" si="3"/>
        <v>0</v>
      </c>
      <c r="T11" s="50"/>
      <c r="U11" s="36">
        <f>SUM(U8:U10)</f>
        <v>0</v>
      </c>
      <c r="V11" s="37"/>
    </row>
    <row r="12" spans="1:22" ht="17" x14ac:dyDescent="0.2">
      <c r="A12" s="27"/>
      <c r="B12" s="28"/>
      <c r="C12" s="29"/>
      <c r="D12" s="28"/>
      <c r="E12" s="28"/>
      <c r="F12" s="28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4"/>
      <c r="T12" s="35"/>
      <c r="U12" s="36"/>
      <c r="V12" s="37"/>
    </row>
    <row r="13" spans="1:22" ht="17" x14ac:dyDescent="0.2">
      <c r="A13" s="27"/>
      <c r="B13" s="51"/>
      <c r="C13" s="52"/>
      <c r="D13" s="51"/>
      <c r="E13" s="230" t="s">
        <v>57</v>
      </c>
      <c r="F13" s="231"/>
      <c r="G13" s="207"/>
      <c r="H13" s="208"/>
      <c r="I13" s="208"/>
      <c r="J13" s="208"/>
      <c r="K13" s="208"/>
      <c r="L13" s="208"/>
      <c r="M13" s="208"/>
      <c r="N13" s="208"/>
      <c r="O13" s="208"/>
      <c r="P13" s="208"/>
      <c r="Q13" s="208"/>
      <c r="R13" s="209"/>
      <c r="S13" s="53"/>
      <c r="T13" s="54"/>
      <c r="U13" s="55"/>
      <c r="V13" s="56"/>
    </row>
    <row r="14" spans="1:22" ht="17" x14ac:dyDescent="0.2">
      <c r="A14" s="27"/>
      <c r="B14" s="28"/>
      <c r="C14" s="29"/>
      <c r="D14" s="232"/>
      <c r="E14" s="221"/>
      <c r="F14" s="41" t="str">
        <f ca="1">IFERROR(__xludf.DUMMYFUNCTION("FILTER(Categories!B:B,Categories!C:C=""Cost of Goods Sold"")"),"Cost of Goods Sold")</f>
        <v>Cost of Goods Sold</v>
      </c>
      <c r="G14" s="210">
        <v>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  <c r="O14" s="211">
        <v>0</v>
      </c>
      <c r="P14" s="211">
        <v>0</v>
      </c>
      <c r="Q14" s="211">
        <v>0</v>
      </c>
      <c r="R14" s="212">
        <v>0</v>
      </c>
      <c r="S14" s="57">
        <f t="shared" ref="S14:S16" si="4">SUM(G14:R14)</f>
        <v>0</v>
      </c>
      <c r="T14" s="245"/>
      <c r="U14" s="36">
        <f t="shared" ref="U14:U16" si="5">S14*(1+T14)</f>
        <v>0</v>
      </c>
      <c r="V14" s="37"/>
    </row>
    <row r="15" spans="1:22" ht="17" x14ac:dyDescent="0.2">
      <c r="A15" s="27"/>
      <c r="B15" s="28"/>
      <c r="C15" s="29"/>
      <c r="D15" s="221"/>
      <c r="E15" s="221"/>
      <c r="F15" s="58"/>
      <c r="G15" s="210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11">
        <v>0</v>
      </c>
      <c r="P15" s="211">
        <v>0</v>
      </c>
      <c r="Q15" s="211">
        <v>0</v>
      </c>
      <c r="R15" s="212">
        <v>0</v>
      </c>
      <c r="S15" s="57">
        <f t="shared" si="4"/>
        <v>0</v>
      </c>
      <c r="T15" s="246"/>
      <c r="U15" s="36">
        <f t="shared" si="5"/>
        <v>0</v>
      </c>
      <c r="V15" s="37"/>
    </row>
    <row r="16" spans="1:22" ht="17" x14ac:dyDescent="0.2">
      <c r="A16" s="27"/>
      <c r="B16" s="28"/>
      <c r="C16" s="29"/>
      <c r="D16" s="221"/>
      <c r="E16" s="221"/>
      <c r="F16" s="59"/>
      <c r="G16" s="213">
        <v>0</v>
      </c>
      <c r="H16" s="214">
        <v>0</v>
      </c>
      <c r="I16" s="214">
        <v>0</v>
      </c>
      <c r="J16" s="214">
        <v>0</v>
      </c>
      <c r="K16" s="214">
        <v>0</v>
      </c>
      <c r="L16" s="214">
        <v>0</v>
      </c>
      <c r="M16" s="214">
        <v>0</v>
      </c>
      <c r="N16" s="214">
        <v>0</v>
      </c>
      <c r="O16" s="214">
        <v>0</v>
      </c>
      <c r="P16" s="214">
        <v>0</v>
      </c>
      <c r="Q16" s="214">
        <v>0</v>
      </c>
      <c r="R16" s="215">
        <v>0</v>
      </c>
      <c r="S16" s="60">
        <f t="shared" si="4"/>
        <v>0</v>
      </c>
      <c r="T16" s="247"/>
      <c r="U16" s="45">
        <f t="shared" si="5"/>
        <v>0</v>
      </c>
      <c r="V16" s="37"/>
    </row>
    <row r="17" spans="1:22" ht="17" x14ac:dyDescent="0.2">
      <c r="A17" s="27"/>
      <c r="B17" s="28"/>
      <c r="C17" s="29"/>
      <c r="D17" s="221"/>
      <c r="E17" s="221"/>
      <c r="F17" s="46" t="s">
        <v>58</v>
      </c>
      <c r="G17" s="47">
        <f t="shared" ref="G17:S17" si="6">SUM(G14:G16)</f>
        <v>0</v>
      </c>
      <c r="H17" s="48">
        <f t="shared" si="6"/>
        <v>0</v>
      </c>
      <c r="I17" s="48">
        <f t="shared" si="6"/>
        <v>0</v>
      </c>
      <c r="J17" s="48">
        <f t="shared" si="6"/>
        <v>0</v>
      </c>
      <c r="K17" s="48">
        <f t="shared" si="6"/>
        <v>0</v>
      </c>
      <c r="L17" s="48">
        <f t="shared" si="6"/>
        <v>0</v>
      </c>
      <c r="M17" s="48">
        <f t="shared" si="6"/>
        <v>0</v>
      </c>
      <c r="N17" s="48">
        <f t="shared" si="6"/>
        <v>0</v>
      </c>
      <c r="O17" s="48">
        <f t="shared" si="6"/>
        <v>0</v>
      </c>
      <c r="P17" s="48">
        <f t="shared" si="6"/>
        <v>0</v>
      </c>
      <c r="Q17" s="48">
        <f t="shared" si="6"/>
        <v>0</v>
      </c>
      <c r="R17" s="49">
        <f t="shared" si="6"/>
        <v>0</v>
      </c>
      <c r="S17" s="42">
        <f t="shared" si="6"/>
        <v>0</v>
      </c>
      <c r="T17" s="61"/>
      <c r="U17" s="36">
        <f>SUM(U14:U16)</f>
        <v>0</v>
      </c>
      <c r="V17" s="37"/>
    </row>
    <row r="18" spans="1:22" ht="17" x14ac:dyDescent="0.2">
      <c r="A18" s="27"/>
      <c r="B18" s="28"/>
      <c r="C18" s="29"/>
      <c r="D18" s="221"/>
      <c r="E18" s="221"/>
      <c r="F18" s="28"/>
      <c r="G18" s="31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3"/>
      <c r="S18" s="34"/>
      <c r="T18" s="35"/>
      <c r="U18" s="36"/>
      <c r="V18" s="37"/>
    </row>
    <row r="19" spans="1:22" ht="21" x14ac:dyDescent="0.15">
      <c r="A19" s="62"/>
      <c r="B19" s="63"/>
      <c r="C19" s="64"/>
      <c r="D19" s="65" t="s">
        <v>59</v>
      </c>
      <c r="E19" s="66"/>
      <c r="F19" s="66"/>
      <c r="G19" s="67">
        <f t="shared" ref="G19:R19" si="7">G11 - G17</f>
        <v>0</v>
      </c>
      <c r="H19" s="67">
        <f t="shared" si="7"/>
        <v>0</v>
      </c>
      <c r="I19" s="67">
        <f t="shared" si="7"/>
        <v>0</v>
      </c>
      <c r="J19" s="67">
        <f t="shared" si="7"/>
        <v>0</v>
      </c>
      <c r="K19" s="67">
        <f t="shared" si="7"/>
        <v>0</v>
      </c>
      <c r="L19" s="67">
        <f t="shared" si="7"/>
        <v>0</v>
      </c>
      <c r="M19" s="67">
        <f t="shared" si="7"/>
        <v>0</v>
      </c>
      <c r="N19" s="67">
        <f t="shared" si="7"/>
        <v>0</v>
      </c>
      <c r="O19" s="67">
        <f t="shared" si="7"/>
        <v>0</v>
      </c>
      <c r="P19" s="67">
        <f t="shared" si="7"/>
        <v>0</v>
      </c>
      <c r="Q19" s="67">
        <f t="shared" si="7"/>
        <v>0</v>
      </c>
      <c r="R19" s="67">
        <f t="shared" si="7"/>
        <v>0</v>
      </c>
      <c r="S19" s="68">
        <f>SUM(G19:R19)</f>
        <v>0</v>
      </c>
      <c r="T19" s="69"/>
      <c r="U19" s="70">
        <f>U11-U17</f>
        <v>0</v>
      </c>
      <c r="V19" s="71"/>
    </row>
    <row r="20" spans="1:22" ht="9" customHeight="1" x14ac:dyDescent="0.2">
      <c r="A20" s="27"/>
      <c r="B20" s="72"/>
      <c r="C20" s="73"/>
      <c r="D20" s="72"/>
      <c r="E20" s="72"/>
      <c r="F20" s="72"/>
      <c r="G20" s="74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6"/>
      <c r="S20" s="77"/>
      <c r="T20" s="78"/>
      <c r="U20" s="79"/>
      <c r="V20" s="37"/>
    </row>
    <row r="21" spans="1:22" s="141" customFormat="1" ht="44.25" customHeight="1" x14ac:dyDescent="0.15">
      <c r="A21" s="80"/>
      <c r="B21" s="81"/>
      <c r="C21" s="82" t="s">
        <v>145</v>
      </c>
      <c r="D21" s="83"/>
      <c r="E21" s="83"/>
      <c r="F21" s="83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5"/>
      <c r="T21" s="86"/>
      <c r="U21" s="87"/>
      <c r="V21" s="86"/>
    </row>
    <row r="22" spans="1:22" s="141" customFormat="1" ht="13" x14ac:dyDescent="0.15">
      <c r="A22" s="38"/>
      <c r="B22" s="142"/>
      <c r="C22" s="142"/>
      <c r="D22" s="142"/>
      <c r="E22" s="37"/>
      <c r="F22" s="41" t="str">
        <f>+Categories!B39</f>
        <v>Interest Received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0</v>
      </c>
      <c r="Q22" s="216">
        <v>0</v>
      </c>
      <c r="R22" s="216">
        <v>0</v>
      </c>
      <c r="S22" s="57">
        <f t="shared" ref="S22:S23" si="8">SUM(G22:R22)</f>
        <v>0</v>
      </c>
      <c r="T22" s="245"/>
      <c r="U22" s="36">
        <f t="shared" ref="U22:U23" si="9">S22*(1+T22)</f>
        <v>0</v>
      </c>
      <c r="V22" s="37"/>
    </row>
    <row r="23" spans="1:22" s="141" customFormat="1" ht="13" x14ac:dyDescent="0.15">
      <c r="A23" s="38"/>
      <c r="B23" s="142"/>
      <c r="C23" s="142"/>
      <c r="D23" s="142"/>
      <c r="E23" s="37"/>
      <c r="F23" s="189" t="str">
        <f>+Categories!B40</f>
        <v>Rent Received</v>
      </c>
      <c r="G23" s="217">
        <v>0</v>
      </c>
      <c r="H23" s="217">
        <v>0</v>
      </c>
      <c r="I23" s="217">
        <v>0</v>
      </c>
      <c r="J23" s="217">
        <v>0</v>
      </c>
      <c r="K23" s="217">
        <v>0</v>
      </c>
      <c r="L23" s="217">
        <v>0</v>
      </c>
      <c r="M23" s="217">
        <v>0</v>
      </c>
      <c r="N23" s="217">
        <v>0</v>
      </c>
      <c r="O23" s="217">
        <v>0</v>
      </c>
      <c r="P23" s="217">
        <v>0</v>
      </c>
      <c r="Q23" s="217">
        <v>0</v>
      </c>
      <c r="R23" s="217">
        <v>0</v>
      </c>
      <c r="S23" s="190">
        <f t="shared" si="8"/>
        <v>0</v>
      </c>
      <c r="T23" s="247"/>
      <c r="U23" s="191">
        <f t="shared" si="9"/>
        <v>0</v>
      </c>
      <c r="V23" s="37"/>
    </row>
    <row r="24" spans="1:22" s="141" customFormat="1" ht="17" x14ac:dyDescent="0.2">
      <c r="A24" s="38"/>
      <c r="B24" s="142"/>
      <c r="C24" s="40"/>
      <c r="D24" s="142"/>
      <c r="E24" s="37"/>
      <c r="F24" s="46" t="s">
        <v>159</v>
      </c>
      <c r="G24" s="47">
        <f t="shared" ref="G24:S24" si="10">SUM(G21:G23)</f>
        <v>0</v>
      </c>
      <c r="H24" s="48">
        <f t="shared" si="10"/>
        <v>0</v>
      </c>
      <c r="I24" s="48">
        <f t="shared" si="10"/>
        <v>0</v>
      </c>
      <c r="J24" s="48">
        <f t="shared" si="10"/>
        <v>0</v>
      </c>
      <c r="K24" s="48">
        <f t="shared" si="10"/>
        <v>0</v>
      </c>
      <c r="L24" s="48">
        <f t="shared" si="10"/>
        <v>0</v>
      </c>
      <c r="M24" s="48">
        <f t="shared" si="10"/>
        <v>0</v>
      </c>
      <c r="N24" s="48">
        <f t="shared" si="10"/>
        <v>0</v>
      </c>
      <c r="O24" s="48">
        <f t="shared" si="10"/>
        <v>0</v>
      </c>
      <c r="P24" s="48">
        <f t="shared" si="10"/>
        <v>0</v>
      </c>
      <c r="Q24" s="48">
        <f t="shared" si="10"/>
        <v>0</v>
      </c>
      <c r="R24" s="49">
        <f t="shared" si="10"/>
        <v>0</v>
      </c>
      <c r="S24" s="57">
        <f t="shared" si="10"/>
        <v>0</v>
      </c>
      <c r="T24" s="61"/>
      <c r="U24" s="36">
        <f>SUM(U21:U23)</f>
        <v>0</v>
      </c>
      <c r="V24" s="37"/>
    </row>
    <row r="25" spans="1:22" ht="44.25" customHeight="1" x14ac:dyDescent="0.15">
      <c r="A25" s="80"/>
      <c r="B25" s="81"/>
      <c r="C25" s="82" t="s">
        <v>60</v>
      </c>
      <c r="D25" s="83"/>
      <c r="E25" s="83"/>
      <c r="F25" s="83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5"/>
      <c r="T25" s="86"/>
      <c r="U25" s="87"/>
      <c r="V25" s="86"/>
    </row>
    <row r="26" spans="1:22" ht="13" x14ac:dyDescent="0.15">
      <c r="A26" s="27"/>
      <c r="B26" s="28"/>
      <c r="C26" s="28"/>
      <c r="D26" s="28"/>
      <c r="E26" s="37"/>
      <c r="F26" s="41" t="str">
        <f>+Categories!B9</f>
        <v>Advertising</v>
      </c>
      <c r="G26" s="216">
        <v>0</v>
      </c>
      <c r="H26" s="216">
        <v>0</v>
      </c>
      <c r="I26" s="216">
        <v>0</v>
      </c>
      <c r="J26" s="216">
        <v>0</v>
      </c>
      <c r="K26" s="216">
        <v>0</v>
      </c>
      <c r="L26" s="216">
        <v>0</v>
      </c>
      <c r="M26" s="216">
        <v>0</v>
      </c>
      <c r="N26" s="216">
        <v>0</v>
      </c>
      <c r="O26" s="216">
        <v>0</v>
      </c>
      <c r="P26" s="216">
        <v>0</v>
      </c>
      <c r="Q26" s="216">
        <v>0</v>
      </c>
      <c r="R26" s="216">
        <v>0</v>
      </c>
      <c r="S26" s="57">
        <f t="shared" ref="S26:S41" si="11">SUM(G26:R26)</f>
        <v>0</v>
      </c>
      <c r="T26" s="245"/>
      <c r="U26" s="36">
        <f t="shared" ref="U26:U52" si="12">S26*(1+T26)</f>
        <v>0</v>
      </c>
      <c r="V26" s="37"/>
    </row>
    <row r="27" spans="1:22" ht="13" x14ac:dyDescent="0.15">
      <c r="A27" s="27"/>
      <c r="B27" s="28"/>
      <c r="C27" s="28"/>
      <c r="D27" s="28"/>
      <c r="E27" s="37"/>
      <c r="F27" s="41" t="str">
        <f>+Categories!B10</f>
        <v>Accounting Fees</v>
      </c>
      <c r="G27" s="216">
        <v>0</v>
      </c>
      <c r="H27" s="216">
        <v>0</v>
      </c>
      <c r="I27" s="216">
        <v>0</v>
      </c>
      <c r="J27" s="216">
        <v>0</v>
      </c>
      <c r="K27" s="216">
        <v>0</v>
      </c>
      <c r="L27" s="216">
        <v>0</v>
      </c>
      <c r="M27" s="216">
        <v>0</v>
      </c>
      <c r="N27" s="216">
        <v>0</v>
      </c>
      <c r="O27" s="216">
        <v>0</v>
      </c>
      <c r="P27" s="216">
        <v>0</v>
      </c>
      <c r="Q27" s="216">
        <v>0</v>
      </c>
      <c r="R27" s="216">
        <v>0</v>
      </c>
      <c r="S27" s="57">
        <f t="shared" si="11"/>
        <v>0</v>
      </c>
      <c r="T27" s="246"/>
      <c r="U27" s="36">
        <f t="shared" si="12"/>
        <v>0</v>
      </c>
      <c r="V27" s="37"/>
    </row>
    <row r="28" spans="1:22" ht="13" x14ac:dyDescent="0.15">
      <c r="A28" s="27"/>
      <c r="B28" s="28"/>
      <c r="C28" s="28"/>
      <c r="D28" s="28"/>
      <c r="E28" s="37"/>
      <c r="F28" s="41" t="str">
        <f>+Categories!B11</f>
        <v>Bank Charges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216">
        <v>0</v>
      </c>
      <c r="P28" s="216">
        <v>0</v>
      </c>
      <c r="Q28" s="216">
        <v>0</v>
      </c>
      <c r="R28" s="216">
        <v>0</v>
      </c>
      <c r="S28" s="57">
        <f t="shared" si="11"/>
        <v>0</v>
      </c>
      <c r="T28" s="246"/>
      <c r="U28" s="36">
        <f t="shared" si="12"/>
        <v>0</v>
      </c>
      <c r="V28" s="37"/>
    </row>
    <row r="29" spans="1:22" ht="13" x14ac:dyDescent="0.15">
      <c r="A29" s="27"/>
      <c r="B29" s="28"/>
      <c r="C29" s="28"/>
      <c r="D29" s="28"/>
      <c r="E29" s="37"/>
      <c r="F29" s="41" t="str">
        <f>+Categories!B12</f>
        <v>Cleaning</v>
      </c>
      <c r="G29" s="216">
        <v>0</v>
      </c>
      <c r="H29" s="216">
        <v>0</v>
      </c>
      <c r="I29" s="216">
        <v>0</v>
      </c>
      <c r="J29" s="216">
        <v>0</v>
      </c>
      <c r="K29" s="216">
        <v>0</v>
      </c>
      <c r="L29" s="216">
        <v>0</v>
      </c>
      <c r="M29" s="216">
        <v>0</v>
      </c>
      <c r="N29" s="216">
        <v>0</v>
      </c>
      <c r="O29" s="216">
        <v>0</v>
      </c>
      <c r="P29" s="216">
        <v>0</v>
      </c>
      <c r="Q29" s="216">
        <v>0</v>
      </c>
      <c r="R29" s="216">
        <v>0</v>
      </c>
      <c r="S29" s="57">
        <f t="shared" si="11"/>
        <v>0</v>
      </c>
      <c r="T29" s="246"/>
      <c r="U29" s="36">
        <f t="shared" si="12"/>
        <v>0</v>
      </c>
      <c r="V29" s="37"/>
    </row>
    <row r="30" spans="1:22" ht="13" x14ac:dyDescent="0.15">
      <c r="A30" s="27"/>
      <c r="B30" s="28"/>
      <c r="C30" s="28"/>
      <c r="D30" s="28"/>
      <c r="E30" s="37"/>
      <c r="F30" s="41" t="str">
        <f>+Categories!B13</f>
        <v>Computer Expenses</v>
      </c>
      <c r="G30" s="216">
        <v>0</v>
      </c>
      <c r="H30" s="216">
        <v>0</v>
      </c>
      <c r="I30" s="216">
        <v>0</v>
      </c>
      <c r="J30" s="216">
        <v>0</v>
      </c>
      <c r="K30" s="216">
        <v>0</v>
      </c>
      <c r="L30" s="216">
        <v>0</v>
      </c>
      <c r="M30" s="216">
        <v>0</v>
      </c>
      <c r="N30" s="216">
        <v>0</v>
      </c>
      <c r="O30" s="216">
        <v>0</v>
      </c>
      <c r="P30" s="216">
        <v>0</v>
      </c>
      <c r="Q30" s="216">
        <v>0</v>
      </c>
      <c r="R30" s="216">
        <v>0</v>
      </c>
      <c r="S30" s="57">
        <f t="shared" si="11"/>
        <v>0</v>
      </c>
      <c r="T30" s="246"/>
      <c r="U30" s="36">
        <f t="shared" si="12"/>
        <v>0</v>
      </c>
      <c r="V30" s="37"/>
    </row>
    <row r="31" spans="1:22" ht="13" x14ac:dyDescent="0.15">
      <c r="A31" s="27"/>
      <c r="B31" s="28"/>
      <c r="C31" s="28"/>
      <c r="D31" s="28"/>
      <c r="E31" s="37"/>
      <c r="F31" s="41" t="str">
        <f>+Categories!B14</f>
        <v>Consulting Fees</v>
      </c>
      <c r="G31" s="216">
        <v>0</v>
      </c>
      <c r="H31" s="216">
        <v>0</v>
      </c>
      <c r="I31" s="216">
        <v>0</v>
      </c>
      <c r="J31" s="216">
        <v>0</v>
      </c>
      <c r="K31" s="216">
        <v>0</v>
      </c>
      <c r="L31" s="216">
        <v>0</v>
      </c>
      <c r="M31" s="216">
        <v>0</v>
      </c>
      <c r="N31" s="216">
        <v>0</v>
      </c>
      <c r="O31" s="216">
        <v>0</v>
      </c>
      <c r="P31" s="216">
        <v>0</v>
      </c>
      <c r="Q31" s="216">
        <v>0</v>
      </c>
      <c r="R31" s="216">
        <v>0</v>
      </c>
      <c r="S31" s="57">
        <f t="shared" si="11"/>
        <v>0</v>
      </c>
      <c r="T31" s="246"/>
      <c r="U31" s="36">
        <f t="shared" si="12"/>
        <v>0</v>
      </c>
      <c r="V31" s="37"/>
    </row>
    <row r="32" spans="1:22" ht="13" x14ac:dyDescent="0.15">
      <c r="A32" s="27"/>
      <c r="B32" s="28"/>
      <c r="C32" s="28"/>
      <c r="D32" s="28"/>
      <c r="E32" s="37"/>
      <c r="F32" s="41" t="str">
        <f>+Categories!B15</f>
        <v>Courier &amp; Postage</v>
      </c>
      <c r="G32" s="216">
        <v>0</v>
      </c>
      <c r="H32" s="216">
        <v>0</v>
      </c>
      <c r="I32" s="216">
        <v>0</v>
      </c>
      <c r="J32" s="216">
        <v>0</v>
      </c>
      <c r="K32" s="216">
        <v>0</v>
      </c>
      <c r="L32" s="216">
        <v>0</v>
      </c>
      <c r="M32" s="216">
        <v>0</v>
      </c>
      <c r="N32" s="216">
        <v>0</v>
      </c>
      <c r="O32" s="216">
        <v>0</v>
      </c>
      <c r="P32" s="216">
        <v>0</v>
      </c>
      <c r="Q32" s="216">
        <v>0</v>
      </c>
      <c r="R32" s="216">
        <v>0</v>
      </c>
      <c r="S32" s="57">
        <f t="shared" si="11"/>
        <v>0</v>
      </c>
      <c r="T32" s="246"/>
      <c r="U32" s="36">
        <f t="shared" si="12"/>
        <v>0</v>
      </c>
      <c r="V32" s="37"/>
    </row>
    <row r="33" spans="1:22" ht="13" x14ac:dyDescent="0.15">
      <c r="A33" s="27"/>
      <c r="B33" s="28"/>
      <c r="C33" s="28"/>
      <c r="D33" s="28"/>
      <c r="E33" s="37"/>
      <c r="F33" s="41" t="str">
        <f>+Categories!B16</f>
        <v>Donations</v>
      </c>
      <c r="G33" s="216">
        <v>0</v>
      </c>
      <c r="H33" s="216">
        <v>0</v>
      </c>
      <c r="I33" s="216">
        <v>0</v>
      </c>
      <c r="J33" s="216">
        <v>0</v>
      </c>
      <c r="K33" s="216">
        <v>0</v>
      </c>
      <c r="L33" s="216">
        <v>0</v>
      </c>
      <c r="M33" s="216">
        <v>0</v>
      </c>
      <c r="N33" s="216">
        <v>0</v>
      </c>
      <c r="O33" s="216">
        <v>0</v>
      </c>
      <c r="P33" s="216">
        <v>0</v>
      </c>
      <c r="Q33" s="216">
        <v>0</v>
      </c>
      <c r="R33" s="216">
        <v>0</v>
      </c>
      <c r="S33" s="57">
        <f t="shared" si="11"/>
        <v>0</v>
      </c>
      <c r="T33" s="246"/>
      <c r="U33" s="36">
        <f t="shared" si="12"/>
        <v>0</v>
      </c>
      <c r="V33" s="37"/>
    </row>
    <row r="34" spans="1:22" ht="13" x14ac:dyDescent="0.15">
      <c r="A34" s="27"/>
      <c r="B34" s="28"/>
      <c r="C34" s="28"/>
      <c r="D34" s="28"/>
      <c r="E34" s="37"/>
      <c r="F34" s="41" t="str">
        <f>+Categories!B17</f>
        <v>Electricity and Water</v>
      </c>
      <c r="G34" s="216">
        <v>0</v>
      </c>
      <c r="H34" s="216">
        <v>0</v>
      </c>
      <c r="I34" s="216">
        <v>0</v>
      </c>
      <c r="J34" s="216">
        <v>0</v>
      </c>
      <c r="K34" s="216">
        <v>0</v>
      </c>
      <c r="L34" s="216">
        <v>0</v>
      </c>
      <c r="M34" s="216">
        <v>0</v>
      </c>
      <c r="N34" s="216">
        <v>0</v>
      </c>
      <c r="O34" s="216">
        <v>0</v>
      </c>
      <c r="P34" s="216">
        <v>0</v>
      </c>
      <c r="Q34" s="216">
        <v>0</v>
      </c>
      <c r="R34" s="216">
        <v>0</v>
      </c>
      <c r="S34" s="57">
        <f t="shared" si="11"/>
        <v>0</v>
      </c>
      <c r="T34" s="246"/>
      <c r="U34" s="36">
        <f t="shared" si="12"/>
        <v>0</v>
      </c>
      <c r="V34" s="37"/>
    </row>
    <row r="35" spans="1:22" ht="13" x14ac:dyDescent="0.15">
      <c r="A35" s="27"/>
      <c r="B35" s="28"/>
      <c r="C35" s="28"/>
      <c r="D35" s="28"/>
      <c r="E35" s="37"/>
      <c r="F35" s="41" t="str">
        <f>+Categories!B18</f>
        <v>Entertainment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216">
        <v>0</v>
      </c>
      <c r="P35" s="216">
        <v>0</v>
      </c>
      <c r="Q35" s="216">
        <v>0</v>
      </c>
      <c r="R35" s="216">
        <v>0</v>
      </c>
      <c r="S35" s="57">
        <f t="shared" si="11"/>
        <v>0</v>
      </c>
      <c r="T35" s="246"/>
      <c r="U35" s="36">
        <f t="shared" si="12"/>
        <v>0</v>
      </c>
      <c r="V35" s="37"/>
    </row>
    <row r="36" spans="1:22" ht="13" x14ac:dyDescent="0.15">
      <c r="A36" s="27"/>
      <c r="B36" s="28"/>
      <c r="C36" s="28"/>
      <c r="D36" s="28"/>
      <c r="E36" s="37"/>
      <c r="F36" s="41" t="str">
        <f>+Categories!B19</f>
        <v>Insurance</v>
      </c>
      <c r="G36" s="216">
        <v>0</v>
      </c>
      <c r="H36" s="216">
        <v>0</v>
      </c>
      <c r="I36" s="216">
        <v>0</v>
      </c>
      <c r="J36" s="216">
        <v>0</v>
      </c>
      <c r="K36" s="216">
        <v>0</v>
      </c>
      <c r="L36" s="216">
        <v>0</v>
      </c>
      <c r="M36" s="216">
        <v>0</v>
      </c>
      <c r="N36" s="216">
        <v>0</v>
      </c>
      <c r="O36" s="216">
        <v>0</v>
      </c>
      <c r="P36" s="216">
        <v>0</v>
      </c>
      <c r="Q36" s="216">
        <v>0</v>
      </c>
      <c r="R36" s="216">
        <v>0</v>
      </c>
      <c r="S36" s="57">
        <f t="shared" si="11"/>
        <v>0</v>
      </c>
      <c r="T36" s="246"/>
      <c r="U36" s="36">
        <f t="shared" si="12"/>
        <v>0</v>
      </c>
      <c r="V36" s="37"/>
    </row>
    <row r="37" spans="1:22" ht="13" x14ac:dyDescent="0.15">
      <c r="A37" s="27"/>
      <c r="B37" s="28"/>
      <c r="C37" s="28"/>
      <c r="D37" s="28"/>
      <c r="E37" s="37"/>
      <c r="F37" s="41" t="str">
        <f>+Categories!B20</f>
        <v>Interest Paid</v>
      </c>
      <c r="G37" s="216">
        <v>0</v>
      </c>
      <c r="H37" s="216">
        <v>0</v>
      </c>
      <c r="I37" s="216">
        <v>0</v>
      </c>
      <c r="J37" s="216">
        <v>0</v>
      </c>
      <c r="K37" s="216">
        <v>0</v>
      </c>
      <c r="L37" s="216">
        <v>0</v>
      </c>
      <c r="M37" s="216">
        <v>0</v>
      </c>
      <c r="N37" s="216">
        <v>0</v>
      </c>
      <c r="O37" s="216">
        <v>0</v>
      </c>
      <c r="P37" s="216">
        <v>0</v>
      </c>
      <c r="Q37" s="216">
        <v>0</v>
      </c>
      <c r="R37" s="216">
        <v>0</v>
      </c>
      <c r="S37" s="57">
        <f t="shared" si="11"/>
        <v>0</v>
      </c>
      <c r="T37" s="246"/>
      <c r="U37" s="36">
        <f t="shared" si="12"/>
        <v>0</v>
      </c>
      <c r="V37" s="37"/>
    </row>
    <row r="38" spans="1:22" ht="13" x14ac:dyDescent="0.15">
      <c r="A38" s="27"/>
      <c r="B38" s="28"/>
      <c r="C38" s="28"/>
      <c r="D38" s="28"/>
      <c r="E38" s="37"/>
      <c r="F38" s="41" t="str">
        <f>+Categories!B21</f>
        <v>Levies</v>
      </c>
      <c r="G38" s="216">
        <v>0</v>
      </c>
      <c r="H38" s="216">
        <v>0</v>
      </c>
      <c r="I38" s="216">
        <v>0</v>
      </c>
      <c r="J38" s="216">
        <v>0</v>
      </c>
      <c r="K38" s="216">
        <v>0</v>
      </c>
      <c r="L38" s="216">
        <v>0</v>
      </c>
      <c r="M38" s="216">
        <v>0</v>
      </c>
      <c r="N38" s="216">
        <v>0</v>
      </c>
      <c r="O38" s="216">
        <v>0</v>
      </c>
      <c r="P38" s="216">
        <v>0</v>
      </c>
      <c r="Q38" s="216">
        <v>0</v>
      </c>
      <c r="R38" s="216">
        <v>0</v>
      </c>
      <c r="S38" s="57">
        <f t="shared" si="11"/>
        <v>0</v>
      </c>
      <c r="T38" s="246"/>
      <c r="U38" s="36">
        <f t="shared" si="12"/>
        <v>0</v>
      </c>
      <c r="V38" s="37"/>
    </row>
    <row r="39" spans="1:22" ht="13" x14ac:dyDescent="0.15">
      <c r="A39" s="27"/>
      <c r="B39" s="28"/>
      <c r="C39" s="28"/>
      <c r="D39" s="28"/>
      <c r="E39" s="37"/>
      <c r="F39" s="41" t="str">
        <f>+Categories!B22</f>
        <v>Legal Fees</v>
      </c>
      <c r="G39" s="216">
        <v>0</v>
      </c>
      <c r="H39" s="216">
        <v>0</v>
      </c>
      <c r="I39" s="216">
        <v>0</v>
      </c>
      <c r="J39" s="216">
        <v>0</v>
      </c>
      <c r="K39" s="216">
        <v>0</v>
      </c>
      <c r="L39" s="216">
        <v>0</v>
      </c>
      <c r="M39" s="216">
        <v>0</v>
      </c>
      <c r="N39" s="216">
        <v>0</v>
      </c>
      <c r="O39" s="216">
        <v>0</v>
      </c>
      <c r="P39" s="216">
        <v>0</v>
      </c>
      <c r="Q39" s="216">
        <v>0</v>
      </c>
      <c r="R39" s="216">
        <v>0</v>
      </c>
      <c r="S39" s="57">
        <f t="shared" si="11"/>
        <v>0</v>
      </c>
      <c r="T39" s="246"/>
      <c r="U39" s="36">
        <f t="shared" si="12"/>
        <v>0</v>
      </c>
      <c r="V39" s="37"/>
    </row>
    <row r="40" spans="1:22" ht="13" x14ac:dyDescent="0.15">
      <c r="A40" s="27"/>
      <c r="B40" s="28"/>
      <c r="C40" s="28"/>
      <c r="D40" s="28"/>
      <c r="E40" s="37"/>
      <c r="F40" s="41" t="str">
        <f>+Categories!B23</f>
        <v>Motor Vehicle Fuel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216">
        <v>0</v>
      </c>
      <c r="N40" s="216">
        <v>0</v>
      </c>
      <c r="O40" s="216">
        <v>0</v>
      </c>
      <c r="P40" s="216">
        <v>0</v>
      </c>
      <c r="Q40" s="216">
        <v>0</v>
      </c>
      <c r="R40" s="216">
        <v>0</v>
      </c>
      <c r="S40" s="57">
        <f t="shared" si="11"/>
        <v>0</v>
      </c>
      <c r="T40" s="246"/>
      <c r="U40" s="36">
        <f t="shared" si="12"/>
        <v>0</v>
      </c>
      <c r="V40" s="37"/>
    </row>
    <row r="41" spans="1:22" ht="13" x14ac:dyDescent="0.15">
      <c r="A41" s="27"/>
      <c r="B41" s="28"/>
      <c r="C41" s="28"/>
      <c r="D41" s="28"/>
      <c r="E41" s="37"/>
      <c r="F41" s="41" t="str">
        <f>+Categories!B24</f>
        <v>Motor Vehicle Repairs</v>
      </c>
      <c r="G41" s="216">
        <v>0</v>
      </c>
      <c r="H41" s="216">
        <v>0</v>
      </c>
      <c r="I41" s="216">
        <v>0</v>
      </c>
      <c r="J41" s="216">
        <v>0</v>
      </c>
      <c r="K41" s="216">
        <v>0</v>
      </c>
      <c r="L41" s="216">
        <v>0</v>
      </c>
      <c r="M41" s="216">
        <v>0</v>
      </c>
      <c r="N41" s="216">
        <v>0</v>
      </c>
      <c r="O41" s="216">
        <v>0</v>
      </c>
      <c r="P41" s="216">
        <v>0</v>
      </c>
      <c r="Q41" s="216">
        <v>0</v>
      </c>
      <c r="R41" s="216">
        <v>0</v>
      </c>
      <c r="S41" s="57">
        <f t="shared" si="11"/>
        <v>0</v>
      </c>
      <c r="T41" s="246"/>
      <c r="U41" s="36">
        <f t="shared" si="12"/>
        <v>0</v>
      </c>
      <c r="V41" s="37"/>
    </row>
    <row r="42" spans="1:22" s="141" customFormat="1" ht="13" x14ac:dyDescent="0.15">
      <c r="A42" s="38"/>
      <c r="B42" s="142"/>
      <c r="C42" s="142"/>
      <c r="D42" s="142"/>
      <c r="E42" s="37"/>
      <c r="F42" s="41" t="str">
        <f>+Categories!B25</f>
        <v>Motor Vehicle Licences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216">
        <v>0</v>
      </c>
      <c r="O42" s="216">
        <v>0</v>
      </c>
      <c r="P42" s="216">
        <v>0</v>
      </c>
      <c r="Q42" s="216">
        <v>0</v>
      </c>
      <c r="R42" s="216">
        <v>0</v>
      </c>
      <c r="S42" s="57">
        <f t="shared" ref="S42:S52" si="13">SUM(G42:R42)</f>
        <v>0</v>
      </c>
      <c r="T42" s="246"/>
      <c r="U42" s="36">
        <f t="shared" si="12"/>
        <v>0</v>
      </c>
      <c r="V42" s="37"/>
    </row>
    <row r="43" spans="1:22" s="141" customFormat="1" ht="13" x14ac:dyDescent="0.15">
      <c r="A43" s="38"/>
      <c r="B43" s="142"/>
      <c r="C43" s="142"/>
      <c r="D43" s="142"/>
      <c r="E43" s="37"/>
      <c r="F43" s="41" t="str">
        <f>+Categories!B26</f>
        <v>Printing and Stationary</v>
      </c>
      <c r="G43" s="216">
        <v>0</v>
      </c>
      <c r="H43" s="216">
        <v>0</v>
      </c>
      <c r="I43" s="216">
        <v>0</v>
      </c>
      <c r="J43" s="216">
        <v>0</v>
      </c>
      <c r="K43" s="216">
        <v>0</v>
      </c>
      <c r="L43" s="216">
        <v>0</v>
      </c>
      <c r="M43" s="216">
        <v>0</v>
      </c>
      <c r="N43" s="216">
        <v>0</v>
      </c>
      <c r="O43" s="216">
        <v>0</v>
      </c>
      <c r="P43" s="216">
        <v>0</v>
      </c>
      <c r="Q43" s="216">
        <v>0</v>
      </c>
      <c r="R43" s="216">
        <v>0</v>
      </c>
      <c r="S43" s="57">
        <f t="shared" si="13"/>
        <v>0</v>
      </c>
      <c r="T43" s="246"/>
      <c r="U43" s="36">
        <f t="shared" si="12"/>
        <v>0</v>
      </c>
      <c r="V43" s="37"/>
    </row>
    <row r="44" spans="1:22" s="141" customFormat="1" ht="13" x14ac:dyDescent="0.15">
      <c r="A44" s="38"/>
      <c r="B44" s="142"/>
      <c r="C44" s="142"/>
      <c r="D44" s="142"/>
      <c r="E44" s="37"/>
      <c r="F44" s="41" t="str">
        <f>+Categories!B27</f>
        <v>Rent Paid</v>
      </c>
      <c r="G44" s="216">
        <v>0</v>
      </c>
      <c r="H44" s="216">
        <v>0</v>
      </c>
      <c r="I44" s="216">
        <v>0</v>
      </c>
      <c r="J44" s="216">
        <v>0</v>
      </c>
      <c r="K44" s="216">
        <v>0</v>
      </c>
      <c r="L44" s="216">
        <v>0</v>
      </c>
      <c r="M44" s="216">
        <v>0</v>
      </c>
      <c r="N44" s="216">
        <v>0</v>
      </c>
      <c r="O44" s="216">
        <v>0</v>
      </c>
      <c r="P44" s="216">
        <v>0</v>
      </c>
      <c r="Q44" s="216">
        <v>0</v>
      </c>
      <c r="R44" s="216">
        <v>0</v>
      </c>
      <c r="S44" s="57">
        <f t="shared" si="13"/>
        <v>0</v>
      </c>
      <c r="T44" s="246"/>
      <c r="U44" s="36">
        <f t="shared" si="12"/>
        <v>0</v>
      </c>
      <c r="V44" s="37"/>
    </row>
    <row r="45" spans="1:22" s="141" customFormat="1" ht="13" x14ac:dyDescent="0.15">
      <c r="A45" s="38"/>
      <c r="B45" s="142"/>
      <c r="C45" s="142"/>
      <c r="D45" s="142"/>
      <c r="E45" s="37"/>
      <c r="F45" s="41" t="str">
        <f>+Categories!B28</f>
        <v>Repairs and Maintenance</v>
      </c>
      <c r="G45" s="216">
        <v>0</v>
      </c>
      <c r="H45" s="216">
        <v>0</v>
      </c>
      <c r="I45" s="216">
        <v>0</v>
      </c>
      <c r="J45" s="216">
        <v>0</v>
      </c>
      <c r="K45" s="216">
        <v>0</v>
      </c>
      <c r="L45" s="216">
        <v>0</v>
      </c>
      <c r="M45" s="216">
        <v>0</v>
      </c>
      <c r="N45" s="216">
        <v>0</v>
      </c>
      <c r="O45" s="216">
        <v>0</v>
      </c>
      <c r="P45" s="216">
        <v>0</v>
      </c>
      <c r="Q45" s="216">
        <v>0</v>
      </c>
      <c r="R45" s="216">
        <v>0</v>
      </c>
      <c r="S45" s="57">
        <f t="shared" si="13"/>
        <v>0</v>
      </c>
      <c r="T45" s="246"/>
      <c r="U45" s="36">
        <f t="shared" si="12"/>
        <v>0</v>
      </c>
      <c r="V45" s="37"/>
    </row>
    <row r="46" spans="1:22" s="141" customFormat="1" ht="13" x14ac:dyDescent="0.15">
      <c r="A46" s="38"/>
      <c r="B46" s="142"/>
      <c r="C46" s="142"/>
      <c r="D46" s="142"/>
      <c r="E46" s="37"/>
      <c r="F46" s="41" t="str">
        <f>+Categories!B29</f>
        <v>Salaries and Wages</v>
      </c>
      <c r="G46" s="216">
        <v>0</v>
      </c>
      <c r="H46" s="216">
        <v>0</v>
      </c>
      <c r="I46" s="216">
        <v>0</v>
      </c>
      <c r="J46" s="216">
        <v>0</v>
      </c>
      <c r="K46" s="216">
        <v>0</v>
      </c>
      <c r="L46" s="216">
        <v>0</v>
      </c>
      <c r="M46" s="216">
        <v>0</v>
      </c>
      <c r="N46" s="216">
        <v>0</v>
      </c>
      <c r="O46" s="216">
        <v>0</v>
      </c>
      <c r="P46" s="216">
        <v>0</v>
      </c>
      <c r="Q46" s="216">
        <v>0</v>
      </c>
      <c r="R46" s="216">
        <v>0</v>
      </c>
      <c r="S46" s="57">
        <f t="shared" si="13"/>
        <v>0</v>
      </c>
      <c r="T46" s="246"/>
      <c r="U46" s="36">
        <f t="shared" si="12"/>
        <v>0</v>
      </c>
      <c r="V46" s="37"/>
    </row>
    <row r="47" spans="1:22" s="141" customFormat="1" ht="13" x14ac:dyDescent="0.15">
      <c r="A47" s="38"/>
      <c r="B47" s="142"/>
      <c r="C47" s="142"/>
      <c r="D47" s="142"/>
      <c r="E47" s="37"/>
      <c r="F47" s="41" t="str">
        <f>+Categories!B30</f>
        <v>Staff Training</v>
      </c>
      <c r="G47" s="216">
        <v>0</v>
      </c>
      <c r="H47" s="216">
        <v>0</v>
      </c>
      <c r="I47" s="216">
        <v>0</v>
      </c>
      <c r="J47" s="216">
        <v>0</v>
      </c>
      <c r="K47" s="216">
        <v>0</v>
      </c>
      <c r="L47" s="216">
        <v>0</v>
      </c>
      <c r="M47" s="216">
        <v>0</v>
      </c>
      <c r="N47" s="216">
        <v>0</v>
      </c>
      <c r="O47" s="216">
        <v>0</v>
      </c>
      <c r="P47" s="216">
        <v>0</v>
      </c>
      <c r="Q47" s="216">
        <v>0</v>
      </c>
      <c r="R47" s="216">
        <v>0</v>
      </c>
      <c r="S47" s="57">
        <f t="shared" si="13"/>
        <v>0</v>
      </c>
      <c r="T47" s="246"/>
      <c r="U47" s="36">
        <f t="shared" si="12"/>
        <v>0</v>
      </c>
      <c r="V47" s="37"/>
    </row>
    <row r="48" spans="1:22" s="141" customFormat="1" ht="13" x14ac:dyDescent="0.15">
      <c r="A48" s="38"/>
      <c r="B48" s="142"/>
      <c r="C48" s="142"/>
      <c r="D48" s="142"/>
      <c r="E48" s="37"/>
      <c r="F48" s="41" t="str">
        <f>+Categories!B31</f>
        <v>Staff Welfare</v>
      </c>
      <c r="G48" s="216">
        <v>0</v>
      </c>
      <c r="H48" s="216">
        <v>0</v>
      </c>
      <c r="I48" s="216">
        <v>0</v>
      </c>
      <c r="J48" s="216">
        <v>0</v>
      </c>
      <c r="K48" s="216">
        <v>0</v>
      </c>
      <c r="L48" s="216">
        <v>0</v>
      </c>
      <c r="M48" s="216">
        <v>0</v>
      </c>
      <c r="N48" s="216">
        <v>0</v>
      </c>
      <c r="O48" s="216">
        <v>0</v>
      </c>
      <c r="P48" s="216">
        <v>0</v>
      </c>
      <c r="Q48" s="216">
        <v>0</v>
      </c>
      <c r="R48" s="216">
        <v>0</v>
      </c>
      <c r="S48" s="57">
        <f t="shared" si="13"/>
        <v>0</v>
      </c>
      <c r="T48" s="246"/>
      <c r="U48" s="36">
        <f t="shared" si="12"/>
        <v>0</v>
      </c>
      <c r="V48" s="37"/>
    </row>
    <row r="49" spans="1:22" s="141" customFormat="1" ht="13" x14ac:dyDescent="0.15">
      <c r="A49" s="38"/>
      <c r="B49" s="142"/>
      <c r="C49" s="142"/>
      <c r="D49" s="142"/>
      <c r="E49" s="37"/>
      <c r="F49" s="41" t="str">
        <f>+Categories!B32</f>
        <v>Security</v>
      </c>
      <c r="G49" s="216">
        <v>0</v>
      </c>
      <c r="H49" s="216">
        <v>0</v>
      </c>
      <c r="I49" s="216">
        <v>0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216">
        <v>0</v>
      </c>
      <c r="P49" s="216">
        <v>0</v>
      </c>
      <c r="Q49" s="216">
        <v>0</v>
      </c>
      <c r="R49" s="216">
        <v>0</v>
      </c>
      <c r="S49" s="57">
        <f t="shared" si="13"/>
        <v>0</v>
      </c>
      <c r="T49" s="246"/>
      <c r="U49" s="36">
        <f t="shared" si="12"/>
        <v>0</v>
      </c>
      <c r="V49" s="37"/>
    </row>
    <row r="50" spans="1:22" s="141" customFormat="1" ht="13" x14ac:dyDescent="0.15">
      <c r="A50" s="38"/>
      <c r="B50" s="142"/>
      <c r="C50" s="142"/>
      <c r="D50" s="142"/>
      <c r="E50" s="37"/>
      <c r="F50" s="41" t="str">
        <f>+Categories!B33</f>
        <v>Subscriptions</v>
      </c>
      <c r="G50" s="216">
        <v>0</v>
      </c>
      <c r="H50" s="216">
        <v>0</v>
      </c>
      <c r="I50" s="216">
        <v>0</v>
      </c>
      <c r="J50" s="216">
        <v>0</v>
      </c>
      <c r="K50" s="216">
        <v>0</v>
      </c>
      <c r="L50" s="216">
        <v>0</v>
      </c>
      <c r="M50" s="216">
        <v>0</v>
      </c>
      <c r="N50" s="216">
        <v>0</v>
      </c>
      <c r="O50" s="216">
        <v>0</v>
      </c>
      <c r="P50" s="216">
        <v>0</v>
      </c>
      <c r="Q50" s="216">
        <v>0</v>
      </c>
      <c r="R50" s="216">
        <v>0</v>
      </c>
      <c r="S50" s="57">
        <f t="shared" si="13"/>
        <v>0</v>
      </c>
      <c r="T50" s="246"/>
      <c r="U50" s="36">
        <f t="shared" si="12"/>
        <v>0</v>
      </c>
      <c r="V50" s="37"/>
    </row>
    <row r="51" spans="1:22" s="141" customFormat="1" ht="13" x14ac:dyDescent="0.15">
      <c r="A51" s="38"/>
      <c r="B51" s="142"/>
      <c r="C51" s="142"/>
      <c r="D51" s="142"/>
      <c r="E51" s="37"/>
      <c r="F51" s="41" t="str">
        <f>+Categories!B34</f>
        <v>Telephone and Internet</v>
      </c>
      <c r="G51" s="216">
        <v>0</v>
      </c>
      <c r="H51" s="216">
        <v>0</v>
      </c>
      <c r="I51" s="216">
        <v>0</v>
      </c>
      <c r="J51" s="216">
        <v>0</v>
      </c>
      <c r="K51" s="216">
        <v>0</v>
      </c>
      <c r="L51" s="216">
        <v>0</v>
      </c>
      <c r="M51" s="216">
        <v>0</v>
      </c>
      <c r="N51" s="216">
        <v>0</v>
      </c>
      <c r="O51" s="216">
        <v>0</v>
      </c>
      <c r="P51" s="216">
        <v>0</v>
      </c>
      <c r="Q51" s="216">
        <v>0</v>
      </c>
      <c r="R51" s="216">
        <v>0</v>
      </c>
      <c r="S51" s="57">
        <f t="shared" si="13"/>
        <v>0</v>
      </c>
      <c r="T51" s="246"/>
      <c r="U51" s="36">
        <f t="shared" si="12"/>
        <v>0</v>
      </c>
      <c r="V51" s="37"/>
    </row>
    <row r="52" spans="1:22" s="141" customFormat="1" ht="13" x14ac:dyDescent="0.15">
      <c r="A52" s="38"/>
      <c r="B52" s="142"/>
      <c r="C52" s="142"/>
      <c r="D52" s="142"/>
      <c r="E52" s="37"/>
      <c r="F52" s="189" t="str">
        <f>+Categories!B35</f>
        <v>Travel and Accommodation</v>
      </c>
      <c r="G52" s="217">
        <v>0</v>
      </c>
      <c r="H52" s="217">
        <v>0</v>
      </c>
      <c r="I52" s="217">
        <v>0</v>
      </c>
      <c r="J52" s="217">
        <v>0</v>
      </c>
      <c r="K52" s="217">
        <v>0</v>
      </c>
      <c r="L52" s="217">
        <v>0</v>
      </c>
      <c r="M52" s="217">
        <v>0</v>
      </c>
      <c r="N52" s="217">
        <v>0</v>
      </c>
      <c r="O52" s="217">
        <v>0</v>
      </c>
      <c r="P52" s="217">
        <v>0</v>
      </c>
      <c r="Q52" s="217">
        <v>0</v>
      </c>
      <c r="R52" s="217">
        <v>0</v>
      </c>
      <c r="S52" s="190">
        <f t="shared" si="13"/>
        <v>0</v>
      </c>
      <c r="T52" s="248"/>
      <c r="U52" s="191">
        <f t="shared" si="12"/>
        <v>0</v>
      </c>
      <c r="V52" s="37"/>
    </row>
    <row r="53" spans="1:22" ht="13" x14ac:dyDescent="0.15">
      <c r="A53" s="88"/>
      <c r="B53" s="89"/>
      <c r="C53" s="89"/>
      <c r="D53" s="89"/>
      <c r="E53" s="90"/>
      <c r="F53" s="30" t="s">
        <v>61</v>
      </c>
      <c r="G53" s="91">
        <f t="shared" ref="G53:S53" si="14">SUM(G26:G52)</f>
        <v>0</v>
      </c>
      <c r="H53" s="91">
        <f t="shared" si="14"/>
        <v>0</v>
      </c>
      <c r="I53" s="91">
        <f t="shared" si="14"/>
        <v>0</v>
      </c>
      <c r="J53" s="91">
        <f t="shared" si="14"/>
        <v>0</v>
      </c>
      <c r="K53" s="91">
        <f t="shared" si="14"/>
        <v>0</v>
      </c>
      <c r="L53" s="91">
        <f t="shared" si="14"/>
        <v>0</v>
      </c>
      <c r="M53" s="91">
        <f t="shared" si="14"/>
        <v>0</v>
      </c>
      <c r="N53" s="91">
        <f t="shared" si="14"/>
        <v>0</v>
      </c>
      <c r="O53" s="91">
        <f t="shared" si="14"/>
        <v>0</v>
      </c>
      <c r="P53" s="91">
        <f t="shared" si="14"/>
        <v>0</v>
      </c>
      <c r="Q53" s="91">
        <f t="shared" si="14"/>
        <v>0</v>
      </c>
      <c r="R53" s="91">
        <f t="shared" si="14"/>
        <v>0</v>
      </c>
      <c r="S53" s="92">
        <f t="shared" si="14"/>
        <v>0</v>
      </c>
      <c r="T53" s="249"/>
      <c r="U53" s="192">
        <f>SUM(U26:U52)</f>
        <v>0</v>
      </c>
      <c r="V53" s="93"/>
    </row>
    <row r="54" spans="1:22" ht="13" x14ac:dyDescent="0.15">
      <c r="A54" s="27"/>
      <c r="B54" s="28"/>
      <c r="C54" s="28"/>
      <c r="D54" s="28"/>
      <c r="E54" s="28"/>
      <c r="F54" s="28"/>
      <c r="G54" s="94"/>
      <c r="H54" s="94"/>
      <c r="I54" s="94"/>
      <c r="J54" s="94"/>
      <c r="K54" s="94"/>
      <c r="L54" s="94"/>
      <c r="M54" s="94"/>
      <c r="N54" s="94"/>
      <c r="O54" s="94"/>
      <c r="P54" s="94"/>
      <c r="Q54" s="94"/>
      <c r="R54" s="94"/>
      <c r="S54" s="34"/>
      <c r="T54" s="250"/>
      <c r="U54" s="36"/>
      <c r="V54" s="37"/>
    </row>
    <row r="55" spans="1:22" ht="13" x14ac:dyDescent="0.15">
      <c r="A55" s="95"/>
      <c r="B55" s="93"/>
      <c r="C55" s="93"/>
      <c r="D55" s="93"/>
      <c r="E55" s="90"/>
      <c r="F55" s="30" t="s">
        <v>62</v>
      </c>
      <c r="G55" s="91">
        <f>G19+G24-G53</f>
        <v>0</v>
      </c>
      <c r="H55" s="91">
        <f t="shared" ref="H55:R55" si="15">H19+H24-H53</f>
        <v>0</v>
      </c>
      <c r="I55" s="91">
        <f t="shared" si="15"/>
        <v>0</v>
      </c>
      <c r="J55" s="91">
        <f t="shared" si="15"/>
        <v>0</v>
      </c>
      <c r="K55" s="91">
        <f t="shared" si="15"/>
        <v>0</v>
      </c>
      <c r="L55" s="91">
        <f t="shared" si="15"/>
        <v>0</v>
      </c>
      <c r="M55" s="91">
        <f t="shared" si="15"/>
        <v>0</v>
      </c>
      <c r="N55" s="91">
        <f t="shared" si="15"/>
        <v>0</v>
      </c>
      <c r="O55" s="91">
        <f t="shared" si="15"/>
        <v>0</v>
      </c>
      <c r="P55" s="91">
        <f t="shared" si="15"/>
        <v>0</v>
      </c>
      <c r="Q55" s="91">
        <f t="shared" si="15"/>
        <v>0</v>
      </c>
      <c r="R55" s="91">
        <f t="shared" si="15"/>
        <v>0</v>
      </c>
      <c r="S55" s="96">
        <f>SUM(G55:R55)</f>
        <v>0</v>
      </c>
      <c r="T55" s="251"/>
      <c r="U55" s="70">
        <f>U19-U53</f>
        <v>0</v>
      </c>
      <c r="V55" s="93"/>
    </row>
    <row r="56" spans="1:22" ht="13" x14ac:dyDescent="0.15">
      <c r="A56" s="27"/>
      <c r="B56" s="28"/>
      <c r="C56" s="28"/>
      <c r="D56" s="28"/>
      <c r="E56" s="227"/>
      <c r="F56" s="221"/>
      <c r="G56" s="94"/>
      <c r="H56" s="97"/>
      <c r="I56" s="94"/>
      <c r="J56" s="94"/>
      <c r="K56" s="94"/>
      <c r="L56" s="94"/>
      <c r="M56" s="94"/>
      <c r="N56" s="94"/>
      <c r="O56" s="94"/>
      <c r="P56" s="94"/>
      <c r="Q56" s="94"/>
      <c r="R56" s="94"/>
      <c r="S56" s="34"/>
      <c r="T56" s="250"/>
      <c r="U56" s="36"/>
      <c r="V56" s="37"/>
    </row>
    <row r="57" spans="1:22" ht="13" x14ac:dyDescent="0.15">
      <c r="A57" s="27"/>
      <c r="B57" s="28"/>
      <c r="C57" s="28"/>
      <c r="D57" s="28"/>
      <c r="E57" s="227"/>
      <c r="F57" s="221"/>
      <c r="G57" s="97"/>
      <c r="H57" s="94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8"/>
      <c r="T57" s="250"/>
      <c r="U57" s="36"/>
      <c r="V57" s="37"/>
    </row>
    <row r="58" spans="1:22" ht="19.5" customHeight="1" x14ac:dyDescent="0.15">
      <c r="A58" s="99"/>
      <c r="B58" s="37"/>
      <c r="C58" s="37"/>
      <c r="D58" s="37"/>
      <c r="E58" s="37"/>
      <c r="F58" s="37"/>
      <c r="G58" s="100"/>
      <c r="H58" s="100"/>
      <c r="I58" s="100"/>
      <c r="J58" s="100"/>
      <c r="K58" s="100"/>
      <c r="L58" s="100"/>
      <c r="M58" s="100"/>
      <c r="N58" s="100"/>
      <c r="O58" s="100"/>
      <c r="P58" s="100"/>
      <c r="Q58" s="100"/>
      <c r="R58" s="100"/>
      <c r="S58" s="101"/>
      <c r="T58" s="35"/>
      <c r="U58" s="36"/>
      <c r="V58" s="37"/>
    </row>
  </sheetData>
  <sheetProtection algorithmName="SHA-512" hashValue="t4r4qk1KGDjKOkwlrXT7yPo95CN9KpxaFWuov/zje5ws0BJ5Lt3tnzZDRmLbgrTN/AY/TZGdl1slqfrKbwwX7w==" saltValue="432CrdZWwxIk9Y/WUTifTQ==" spinCount="100000" sheet="1" objects="1" scenarios="1" formatCells="0" formatRows="0" insertRows="0" deleteRows="0" sort="0" autoFilter="0"/>
  <mergeCells count="8">
    <mergeCell ref="E56:F56"/>
    <mergeCell ref="E57:F57"/>
    <mergeCell ref="D3:O3"/>
    <mergeCell ref="G2:R2"/>
    <mergeCell ref="C5:D5"/>
    <mergeCell ref="E7:F7"/>
    <mergeCell ref="E13:F13"/>
    <mergeCell ref="D14:E18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FF"/>
    <outlinePr summaryBelow="0" summaryRight="0"/>
  </sheetPr>
  <dimension ref="A1:H61"/>
  <sheetViews>
    <sheetView showGridLines="0" topLeftCell="B1" workbookViewId="0">
      <selection activeCell="G4" sqref="G4"/>
    </sheetView>
  </sheetViews>
  <sheetFormatPr baseColWidth="10" defaultColWidth="14.5" defaultRowHeight="15.75" customHeight="1" x14ac:dyDescent="0.15"/>
  <cols>
    <col min="1" max="2" width="5.1640625" customWidth="1"/>
    <col min="3" max="3" width="6.6640625" customWidth="1"/>
    <col min="4" max="4" width="7.5" customWidth="1"/>
    <col min="5" max="5" width="18.33203125" customWidth="1"/>
    <col min="6" max="6" width="34.5" customWidth="1"/>
    <col min="7" max="7" width="14.6640625" customWidth="1"/>
    <col min="8" max="8" width="5.1640625" customWidth="1"/>
  </cols>
  <sheetData>
    <row r="1" spans="1:8" ht="22.5" customHeight="1" x14ac:dyDescent="0.15">
      <c r="A1" s="175"/>
      <c r="B1" s="234"/>
      <c r="C1" s="225"/>
      <c r="D1" s="225"/>
      <c r="E1" s="225"/>
      <c r="F1" s="225"/>
      <c r="G1" s="176"/>
      <c r="H1" s="177"/>
    </row>
    <row r="2" spans="1:8" ht="30" customHeight="1" x14ac:dyDescent="0.15">
      <c r="A2" s="178"/>
      <c r="B2" s="171" t="s">
        <v>64</v>
      </c>
      <c r="C2" s="171"/>
      <c r="D2" s="171"/>
      <c r="E2" s="171"/>
      <c r="F2" s="171"/>
      <c r="G2" s="182"/>
      <c r="H2" s="179"/>
    </row>
    <row r="3" spans="1:8" ht="30" customHeight="1" x14ac:dyDescent="0.15">
      <c r="A3" s="178"/>
      <c r="B3" s="171"/>
      <c r="C3" s="171"/>
      <c r="D3" s="171"/>
      <c r="E3" s="171"/>
      <c r="F3" s="171"/>
      <c r="G3" s="176" t="s">
        <v>63</v>
      </c>
      <c r="H3" s="179"/>
    </row>
    <row r="4" spans="1:8" ht="30" customHeight="1" x14ac:dyDescent="0.15">
      <c r="A4" s="178"/>
      <c r="B4" s="171"/>
      <c r="C4" s="171"/>
      <c r="D4" s="171"/>
      <c r="E4" s="171"/>
      <c r="F4" s="171"/>
      <c r="G4" s="252" t="s">
        <v>65</v>
      </c>
      <c r="H4" s="179"/>
    </row>
    <row r="5" spans="1:8" ht="30.75" customHeight="1" x14ac:dyDescent="0.15">
      <c r="A5" s="180"/>
      <c r="B5" s="151" t="s">
        <v>66</v>
      </c>
      <c r="C5" s="148"/>
      <c r="D5" s="148"/>
      <c r="E5" s="148"/>
      <c r="F5" s="148"/>
      <c r="G5" s="172"/>
      <c r="H5" s="180"/>
    </row>
    <row r="6" spans="1:8" ht="15" customHeight="1" x14ac:dyDescent="0.15">
      <c r="A6" s="181"/>
      <c r="B6" s="181"/>
      <c r="C6" s="181"/>
      <c r="D6" s="181"/>
      <c r="E6" s="181"/>
      <c r="F6" s="181"/>
      <c r="G6" s="181"/>
      <c r="H6" s="181"/>
    </row>
    <row r="7" spans="1:8" ht="33" customHeight="1" x14ac:dyDescent="0.15">
      <c r="A7" s="102"/>
      <c r="B7" s="235" t="s">
        <v>67</v>
      </c>
      <c r="C7" s="236"/>
      <c r="D7" s="236"/>
      <c r="E7" s="236"/>
      <c r="F7" s="236"/>
      <c r="G7" s="104"/>
      <c r="H7" s="105"/>
    </row>
    <row r="8" spans="1:8" ht="18.75" customHeight="1" x14ac:dyDescent="0.15">
      <c r="A8" s="106"/>
      <c r="B8" s="106"/>
      <c r="C8" s="106"/>
      <c r="D8" s="107"/>
      <c r="E8" s="131"/>
      <c r="F8" s="106"/>
      <c r="G8" s="11"/>
      <c r="H8" s="11"/>
    </row>
    <row r="9" spans="1:8" ht="13" x14ac:dyDescent="0.15">
      <c r="A9" s="106"/>
      <c r="B9" s="106"/>
      <c r="C9" s="106"/>
      <c r="D9" s="107" t="s">
        <v>68</v>
      </c>
      <c r="E9" s="131"/>
      <c r="F9" s="106"/>
      <c r="G9" s="11"/>
      <c r="H9" s="11"/>
    </row>
    <row r="10" spans="1:8" ht="13" x14ac:dyDescent="0.15">
      <c r="A10" s="106"/>
      <c r="B10" s="106"/>
      <c r="C10" s="106"/>
      <c r="D10" s="106"/>
      <c r="E10" s="117"/>
      <c r="F10" s="108" t="s">
        <v>69</v>
      </c>
      <c r="G10" s="218"/>
      <c r="H10" s="109"/>
    </row>
    <row r="11" spans="1:8" ht="13" x14ac:dyDescent="0.15">
      <c r="A11" s="106"/>
      <c r="B11" s="106"/>
      <c r="C11" s="106"/>
      <c r="D11" s="106"/>
      <c r="E11" s="117"/>
      <c r="F11" s="108" t="s">
        <v>70</v>
      </c>
      <c r="G11" s="219"/>
      <c r="H11" s="110"/>
    </row>
    <row r="12" spans="1:8" ht="13" x14ac:dyDescent="0.15">
      <c r="A12" s="106"/>
      <c r="B12" s="106"/>
      <c r="C12" s="106"/>
      <c r="D12" s="111"/>
      <c r="E12" s="117"/>
      <c r="F12" s="112" t="s">
        <v>71</v>
      </c>
      <c r="G12" s="113">
        <f>SUM(G10:G11)</f>
        <v>0</v>
      </c>
      <c r="H12" s="114"/>
    </row>
    <row r="13" spans="1:8" ht="18.75" customHeight="1" x14ac:dyDescent="0.15">
      <c r="A13" s="106"/>
      <c r="B13" s="106"/>
      <c r="C13" s="106"/>
      <c r="D13" s="107"/>
      <c r="E13" s="131"/>
      <c r="F13" s="115"/>
      <c r="G13" s="116"/>
      <c r="H13" s="114"/>
    </row>
    <row r="14" spans="1:8" ht="13" x14ac:dyDescent="0.15">
      <c r="A14" s="106"/>
      <c r="B14" s="106"/>
      <c r="C14" s="106"/>
      <c r="D14" s="107" t="s">
        <v>72</v>
      </c>
      <c r="E14" s="131"/>
      <c r="F14" s="115"/>
      <c r="G14" s="116"/>
      <c r="H14" s="114"/>
    </row>
    <row r="15" spans="1:8" ht="13" x14ac:dyDescent="0.15">
      <c r="A15" s="106"/>
      <c r="B15" s="106"/>
      <c r="C15" s="106"/>
      <c r="D15" s="111"/>
      <c r="E15" s="117"/>
      <c r="F15" s="115" t="s">
        <v>73</v>
      </c>
      <c r="G15" s="218"/>
      <c r="H15" s="114"/>
    </row>
    <row r="16" spans="1:8" ht="13" x14ac:dyDescent="0.15">
      <c r="A16" s="117"/>
      <c r="B16" s="117"/>
      <c r="C16" s="117"/>
      <c r="D16" s="106"/>
      <c r="E16" s="117"/>
      <c r="F16" s="115" t="s">
        <v>74</v>
      </c>
      <c r="G16" s="218"/>
      <c r="H16" s="114"/>
    </row>
    <row r="17" spans="1:8" ht="13" x14ac:dyDescent="0.15">
      <c r="A17" s="106"/>
      <c r="B17" s="106"/>
      <c r="C17" s="106"/>
      <c r="D17" s="106"/>
      <c r="E17" s="117"/>
      <c r="F17" s="115" t="s">
        <v>75</v>
      </c>
      <c r="G17" s="218"/>
      <c r="H17" s="110"/>
    </row>
    <row r="18" spans="1:8" ht="13" x14ac:dyDescent="0.15">
      <c r="A18" s="106"/>
      <c r="B18" s="106"/>
      <c r="C18" s="106"/>
      <c r="D18" s="111"/>
      <c r="E18" s="117"/>
      <c r="F18" s="112" t="s">
        <v>76</v>
      </c>
      <c r="G18" s="113">
        <f>SUM(G15:G17)</f>
        <v>0</v>
      </c>
      <c r="H18" s="110"/>
    </row>
    <row r="19" spans="1:8" ht="18.75" customHeight="1" x14ac:dyDescent="0.15">
      <c r="A19" s="106"/>
      <c r="B19" s="106"/>
      <c r="C19" s="106"/>
      <c r="D19" s="107"/>
      <c r="E19" s="131"/>
      <c r="F19" s="115"/>
      <c r="G19" s="118"/>
      <c r="H19" s="110"/>
    </row>
    <row r="20" spans="1:8" ht="13" x14ac:dyDescent="0.15">
      <c r="A20" s="106"/>
      <c r="B20" s="106"/>
      <c r="C20" s="106"/>
      <c r="D20" s="107" t="s">
        <v>77</v>
      </c>
      <c r="E20" s="131"/>
      <c r="F20" s="115"/>
      <c r="G20" s="118"/>
      <c r="H20" s="110"/>
    </row>
    <row r="21" spans="1:8" ht="13" x14ac:dyDescent="0.15">
      <c r="A21" s="117"/>
      <c r="B21" s="117"/>
      <c r="C21" s="117"/>
      <c r="D21" s="106"/>
      <c r="E21" s="117"/>
      <c r="F21" s="115" t="s">
        <v>78</v>
      </c>
      <c r="G21" s="218"/>
      <c r="H21" s="110"/>
    </row>
    <row r="22" spans="1:8" ht="13" x14ac:dyDescent="0.15">
      <c r="A22" s="106"/>
      <c r="B22" s="106"/>
      <c r="C22" s="106"/>
      <c r="D22" s="106"/>
      <c r="E22" s="117"/>
      <c r="F22" s="115" t="s">
        <v>79</v>
      </c>
      <c r="G22" s="218"/>
      <c r="H22" s="114"/>
    </row>
    <row r="23" spans="1:8" ht="13" x14ac:dyDescent="0.15">
      <c r="A23" s="106"/>
      <c r="B23" s="106"/>
      <c r="C23" s="106"/>
      <c r="D23" s="106"/>
      <c r="E23" s="117"/>
      <c r="F23" s="115" t="s">
        <v>80</v>
      </c>
      <c r="G23" s="218"/>
      <c r="H23" s="114"/>
    </row>
    <row r="24" spans="1:8" ht="13" x14ac:dyDescent="0.15">
      <c r="A24" s="106"/>
      <c r="B24" s="106"/>
      <c r="C24" s="106"/>
      <c r="D24" s="106"/>
      <c r="E24" s="117"/>
      <c r="F24" s="115" t="s">
        <v>81</v>
      </c>
      <c r="G24" s="218"/>
      <c r="H24" s="11"/>
    </row>
    <row r="25" spans="1:8" ht="13" x14ac:dyDescent="0.15">
      <c r="A25" s="106"/>
      <c r="B25" s="106"/>
      <c r="C25" s="106"/>
      <c r="D25" s="106"/>
      <c r="E25" s="117"/>
      <c r="F25" s="115" t="s">
        <v>82</v>
      </c>
      <c r="G25" s="218"/>
      <c r="H25" s="119"/>
    </row>
    <row r="26" spans="1:8" ht="13" x14ac:dyDescent="0.15">
      <c r="A26" s="106"/>
      <c r="B26" s="106"/>
      <c r="C26" s="106"/>
      <c r="D26" s="106"/>
      <c r="E26" s="117"/>
      <c r="F26" s="112" t="s">
        <v>83</v>
      </c>
      <c r="G26" s="113">
        <f>SUM(G21:G25)</f>
        <v>0</v>
      </c>
      <c r="H26" s="11"/>
    </row>
    <row r="27" spans="1:8" ht="18.75" customHeight="1" x14ac:dyDescent="0.15">
      <c r="A27" s="120"/>
      <c r="B27" s="120"/>
      <c r="C27" s="120"/>
      <c r="D27" s="107"/>
      <c r="E27" s="131"/>
      <c r="F27" s="120"/>
      <c r="G27" s="121"/>
      <c r="H27" s="122"/>
    </row>
    <row r="28" spans="1:8" ht="13" x14ac:dyDescent="0.15">
      <c r="A28" s="120"/>
      <c r="B28" s="120"/>
      <c r="C28" s="120"/>
      <c r="D28" s="107" t="s">
        <v>84</v>
      </c>
      <c r="E28" s="131"/>
      <c r="F28" s="120"/>
      <c r="G28" s="121"/>
      <c r="H28" s="122"/>
    </row>
    <row r="29" spans="1:8" ht="13" x14ac:dyDescent="0.15">
      <c r="A29" s="120"/>
      <c r="B29" s="120"/>
      <c r="C29" s="120"/>
      <c r="D29" s="120"/>
      <c r="E29" s="129"/>
      <c r="F29" s="115" t="s">
        <v>84</v>
      </c>
      <c r="G29" s="218"/>
      <c r="H29" s="123"/>
    </row>
    <row r="30" spans="1:8" ht="13" x14ac:dyDescent="0.15">
      <c r="A30" s="120"/>
      <c r="B30" s="120"/>
      <c r="C30" s="120"/>
      <c r="D30" s="120"/>
      <c r="E30" s="129"/>
      <c r="F30" s="112" t="s">
        <v>85</v>
      </c>
      <c r="G30" s="113">
        <f>SUM(G29)</f>
        <v>0</v>
      </c>
      <c r="H30" s="124"/>
    </row>
    <row r="31" spans="1:8" ht="23.25" customHeight="1" x14ac:dyDescent="0.15">
      <c r="A31" s="125"/>
      <c r="B31" s="125"/>
      <c r="C31" s="125"/>
      <c r="D31" s="125"/>
      <c r="E31" s="125"/>
      <c r="F31" s="125"/>
      <c r="G31" s="116"/>
      <c r="H31" s="124"/>
    </row>
    <row r="32" spans="1:8" ht="13" x14ac:dyDescent="0.15">
      <c r="A32" s="125"/>
      <c r="B32" s="125"/>
      <c r="C32" s="237" t="s">
        <v>86</v>
      </c>
      <c r="D32" s="221"/>
      <c r="E32" s="221"/>
      <c r="F32" s="221"/>
      <c r="G32" s="113">
        <f>SUM(G12,G18,G26,G30)</f>
        <v>0</v>
      </c>
      <c r="H32" s="124"/>
    </row>
    <row r="33" spans="1:8" ht="18.75" customHeight="1" x14ac:dyDescent="0.15">
      <c r="A33" s="106"/>
      <c r="B33" s="126"/>
      <c r="C33" s="126"/>
      <c r="D33" s="126"/>
      <c r="E33" s="126"/>
      <c r="F33" s="126"/>
      <c r="G33" s="127"/>
      <c r="H33" s="114"/>
    </row>
    <row r="34" spans="1:8" ht="42" customHeight="1" x14ac:dyDescent="0.15">
      <c r="A34" s="102"/>
      <c r="B34" s="103" t="s">
        <v>87</v>
      </c>
      <c r="C34" s="128"/>
      <c r="D34" s="104"/>
      <c r="E34" s="104"/>
      <c r="F34" s="104"/>
      <c r="G34" s="104"/>
      <c r="H34" s="12"/>
    </row>
    <row r="35" spans="1:8" ht="18.75" customHeight="1" x14ac:dyDescent="0.15">
      <c r="A35" s="106"/>
      <c r="B35" s="106"/>
      <c r="C35" s="106"/>
      <c r="D35" s="106"/>
      <c r="E35" s="117"/>
      <c r="F35" s="106"/>
      <c r="G35" s="106"/>
      <c r="H35" s="11"/>
    </row>
    <row r="36" spans="1:8" ht="13" x14ac:dyDescent="0.15">
      <c r="A36" s="106"/>
      <c r="B36" s="106"/>
      <c r="C36" s="106"/>
      <c r="D36" s="107" t="s">
        <v>88</v>
      </c>
      <c r="E36" s="131"/>
      <c r="F36" s="10"/>
      <c r="G36" s="116"/>
      <c r="H36" s="114"/>
    </row>
    <row r="37" spans="1:8" ht="13" x14ac:dyDescent="0.15">
      <c r="A37" s="106"/>
      <c r="B37" s="106"/>
      <c r="C37" s="106"/>
      <c r="D37" s="106"/>
      <c r="E37" s="117"/>
      <c r="F37" s="10" t="s">
        <v>89</v>
      </c>
      <c r="G37" s="218"/>
      <c r="H37" s="114"/>
    </row>
    <row r="38" spans="1:8" ht="13" x14ac:dyDescent="0.15">
      <c r="A38" s="106"/>
      <c r="B38" s="106"/>
      <c r="C38" s="106"/>
      <c r="D38" s="106"/>
      <c r="E38" s="117"/>
      <c r="F38" s="108" t="s">
        <v>90</v>
      </c>
      <c r="G38" s="218"/>
      <c r="H38" s="110"/>
    </row>
    <row r="39" spans="1:8" ht="13" x14ac:dyDescent="0.15">
      <c r="A39" s="106"/>
      <c r="B39" s="106"/>
      <c r="C39" s="106"/>
      <c r="D39" s="106"/>
      <c r="E39" s="117"/>
      <c r="F39" s="108" t="s">
        <v>91</v>
      </c>
      <c r="G39" s="218"/>
      <c r="H39" s="114"/>
    </row>
    <row r="40" spans="1:8" ht="13" x14ac:dyDescent="0.15">
      <c r="A40" s="106"/>
      <c r="B40" s="106"/>
      <c r="C40" s="106"/>
      <c r="D40" s="106"/>
      <c r="E40" s="117"/>
      <c r="F40" s="112" t="s">
        <v>92</v>
      </c>
      <c r="G40" s="113">
        <f>SUM(G37:G39)</f>
        <v>0</v>
      </c>
      <c r="H40" s="114"/>
    </row>
    <row r="41" spans="1:8" ht="18.75" customHeight="1" x14ac:dyDescent="0.15">
      <c r="A41" s="106"/>
      <c r="B41" s="106"/>
      <c r="C41" s="106"/>
      <c r="D41" s="107"/>
      <c r="E41" s="131"/>
      <c r="F41" s="108"/>
      <c r="G41" s="116"/>
      <c r="H41" s="114"/>
    </row>
    <row r="42" spans="1:8" ht="13" x14ac:dyDescent="0.15">
      <c r="A42" s="106"/>
      <c r="B42" s="106"/>
      <c r="C42" s="106"/>
      <c r="D42" s="107" t="s">
        <v>93</v>
      </c>
      <c r="E42" s="131"/>
      <c r="F42" s="108"/>
      <c r="G42" s="116"/>
      <c r="H42" s="114"/>
    </row>
    <row r="43" spans="1:8" ht="13" x14ac:dyDescent="0.15">
      <c r="A43" s="106"/>
      <c r="B43" s="106"/>
      <c r="C43" s="106"/>
      <c r="D43" s="106"/>
      <c r="E43" s="117"/>
      <c r="F43" s="108" t="s">
        <v>94</v>
      </c>
      <c r="G43" s="218"/>
      <c r="H43" s="114"/>
    </row>
    <row r="44" spans="1:8" ht="13" x14ac:dyDescent="0.15">
      <c r="A44" s="106"/>
      <c r="B44" s="106"/>
      <c r="C44" s="106"/>
      <c r="D44" s="106"/>
      <c r="E44" s="117"/>
      <c r="F44" s="108" t="s">
        <v>95</v>
      </c>
      <c r="G44" s="218"/>
      <c r="H44" s="110"/>
    </row>
    <row r="45" spans="1:8" ht="13" x14ac:dyDescent="0.15">
      <c r="A45" s="106"/>
      <c r="B45" s="106"/>
      <c r="C45" s="106"/>
      <c r="D45" s="106"/>
      <c r="E45" s="117"/>
      <c r="F45" s="108" t="s">
        <v>96</v>
      </c>
      <c r="G45" s="218"/>
      <c r="H45" s="114"/>
    </row>
    <row r="46" spans="1:8" ht="13" x14ac:dyDescent="0.15">
      <c r="A46" s="106"/>
      <c r="B46" s="106"/>
      <c r="C46" s="106"/>
      <c r="D46" s="106"/>
      <c r="E46" s="117"/>
      <c r="F46" s="112" t="s">
        <v>97</v>
      </c>
      <c r="G46" s="113">
        <f>SUM(G43:G45)</f>
        <v>0</v>
      </c>
      <c r="H46" s="114"/>
    </row>
    <row r="47" spans="1:8" ht="18.75" customHeight="1" x14ac:dyDescent="0.15">
      <c r="A47" s="106"/>
      <c r="B47" s="106"/>
      <c r="C47" s="106"/>
      <c r="D47" s="129"/>
      <c r="E47" s="129"/>
      <c r="F47" s="129"/>
      <c r="G47" s="130"/>
      <c r="H47" s="124"/>
    </row>
    <row r="48" spans="1:8" ht="13" x14ac:dyDescent="0.15">
      <c r="A48" s="106"/>
      <c r="B48" s="106"/>
      <c r="C48" s="106"/>
      <c r="D48" s="233" t="s">
        <v>98</v>
      </c>
      <c r="E48" s="233"/>
      <c r="F48" s="221"/>
      <c r="G48" s="113">
        <f>SUM(G40,G46)</f>
        <v>0</v>
      </c>
      <c r="H48" s="124"/>
    </row>
    <row r="49" spans="1:8" ht="18.75" customHeight="1" x14ac:dyDescent="0.15">
      <c r="A49" s="106"/>
      <c r="B49" s="106"/>
      <c r="C49" s="106"/>
      <c r="D49" s="106"/>
      <c r="E49" s="117"/>
      <c r="F49" s="106"/>
      <c r="G49" s="116"/>
      <c r="H49" s="114"/>
    </row>
    <row r="50" spans="1:8" ht="13" x14ac:dyDescent="0.15">
      <c r="A50" s="106"/>
      <c r="B50" s="106"/>
      <c r="C50" s="106"/>
      <c r="D50" s="238" t="s">
        <v>99</v>
      </c>
      <c r="E50" s="238"/>
      <c r="F50" s="221"/>
      <c r="G50" s="132"/>
      <c r="H50" s="133"/>
    </row>
    <row r="51" spans="1:8" ht="13" x14ac:dyDescent="0.15">
      <c r="A51" s="106"/>
      <c r="B51" s="106"/>
      <c r="C51" s="106"/>
      <c r="D51" s="106"/>
      <c r="E51" s="117"/>
      <c r="F51" s="108" t="s">
        <v>100</v>
      </c>
      <c r="G51" s="218"/>
      <c r="H51" s="110"/>
    </row>
    <row r="52" spans="1:8" ht="13" x14ac:dyDescent="0.15">
      <c r="A52" s="106"/>
      <c r="B52" s="106"/>
      <c r="C52" s="106"/>
      <c r="D52" s="106"/>
      <c r="E52" s="117"/>
      <c r="F52" s="108" t="s">
        <v>101</v>
      </c>
      <c r="G52" s="218"/>
      <c r="H52" s="110"/>
    </row>
    <row r="53" spans="1:8" ht="13" x14ac:dyDescent="0.15">
      <c r="A53" s="106"/>
      <c r="B53" s="106"/>
      <c r="C53" s="106"/>
      <c r="D53" s="106"/>
      <c r="E53" s="117"/>
      <c r="F53" s="108" t="s">
        <v>102</v>
      </c>
      <c r="G53" s="218"/>
      <c r="H53" s="110"/>
    </row>
    <row r="54" spans="1:8" ht="18.75" customHeight="1" x14ac:dyDescent="0.15">
      <c r="A54" s="106"/>
      <c r="B54" s="106"/>
      <c r="C54" s="106"/>
      <c r="D54" s="129"/>
      <c r="E54" s="129"/>
      <c r="F54" s="129"/>
      <c r="G54" s="130"/>
      <c r="H54" s="124"/>
    </row>
    <row r="55" spans="1:8" ht="13" x14ac:dyDescent="0.15">
      <c r="A55" s="106"/>
      <c r="B55" s="106"/>
      <c r="C55" s="106"/>
      <c r="D55" s="233" t="s">
        <v>103</v>
      </c>
      <c r="E55" s="233"/>
      <c r="F55" s="221"/>
      <c r="G55" s="113">
        <f>SUM(G51:G53)</f>
        <v>0</v>
      </c>
      <c r="H55" s="124"/>
    </row>
    <row r="56" spans="1:8" ht="18.75" customHeight="1" x14ac:dyDescent="0.15">
      <c r="A56" s="106"/>
      <c r="B56" s="134"/>
      <c r="C56" s="134"/>
      <c r="D56" s="134"/>
      <c r="E56" s="134"/>
      <c r="F56" s="134"/>
      <c r="G56" s="134"/>
      <c r="H56" s="11"/>
    </row>
    <row r="57" spans="1:8" ht="18.75" customHeight="1" x14ac:dyDescent="0.15">
      <c r="A57" s="120"/>
      <c r="B57" s="120"/>
      <c r="C57" s="120"/>
      <c r="D57" s="120"/>
      <c r="E57" s="129"/>
      <c r="F57" s="120"/>
      <c r="G57" s="130"/>
      <c r="H57" s="124"/>
    </row>
    <row r="58" spans="1:8" ht="18" customHeight="1" x14ac:dyDescent="0.15">
      <c r="A58" s="120"/>
      <c r="B58" s="120"/>
      <c r="C58" s="233" t="s">
        <v>104</v>
      </c>
      <c r="D58" s="221"/>
      <c r="E58" s="221"/>
      <c r="F58" s="221"/>
      <c r="G58" s="113">
        <f>(G48+G55)</f>
        <v>0</v>
      </c>
      <c r="H58" s="124"/>
    </row>
    <row r="59" spans="1:8" ht="18.75" customHeight="1" x14ac:dyDescent="0.15">
      <c r="A59" s="10"/>
      <c r="B59" s="10"/>
      <c r="C59" s="10"/>
      <c r="D59" s="10"/>
      <c r="E59" s="10"/>
      <c r="F59" s="10"/>
      <c r="G59" s="10"/>
      <c r="H59" s="135"/>
    </row>
    <row r="60" spans="1:8" ht="13" x14ac:dyDescent="0.15">
      <c r="A60" s="108"/>
      <c r="B60" s="108"/>
      <c r="C60" s="108" t="s">
        <v>105</v>
      </c>
      <c r="D60" s="10"/>
      <c r="E60" s="10"/>
      <c r="F60" s="10"/>
      <c r="G60" s="113">
        <f>G32-G58</f>
        <v>0</v>
      </c>
      <c r="H60" s="135"/>
    </row>
    <row r="61" spans="1:8" ht="32.25" customHeight="1" x14ac:dyDescent="0.15">
      <c r="A61" s="10"/>
      <c r="B61" s="10"/>
      <c r="C61" s="10"/>
      <c r="D61" s="10"/>
      <c r="E61" s="10"/>
      <c r="F61" s="10"/>
      <c r="G61" s="10"/>
      <c r="H61" s="135"/>
    </row>
  </sheetData>
  <sheetProtection algorithmName="SHA-512" hashValue="VozpECOyX3GtXq/v+CS1MVv/O/pCa78DGIlhw1JjaRAlZShjxQv2+EwFC0kRfCvhJfj5I/XeTwRhuBAGeQb63Q==" saltValue="7HY4ZN1P8/ixY25PXAoidg==" spinCount="100000" sheet="1" objects="1" scenarios="1" formatCells="0" formatRows="0" insertRows="0" deleteRows="0" sort="0" autoFilter="0"/>
  <mergeCells count="7">
    <mergeCell ref="D55:F55"/>
    <mergeCell ref="C58:F58"/>
    <mergeCell ref="B1:F1"/>
    <mergeCell ref="B7:F7"/>
    <mergeCell ref="C32:F32"/>
    <mergeCell ref="D48:F48"/>
    <mergeCell ref="D50:F50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FF"/>
    <outlinePr summaryBelow="0" summaryRight="0"/>
  </sheetPr>
  <dimension ref="A1:G1044"/>
  <sheetViews>
    <sheetView showGridLines="0" workbookViewId="0">
      <selection activeCell="B9" sqref="B9"/>
    </sheetView>
  </sheetViews>
  <sheetFormatPr baseColWidth="10" defaultColWidth="14.5" defaultRowHeight="15.75" customHeight="1" x14ac:dyDescent="0.15"/>
  <cols>
    <col min="1" max="1" width="5.1640625" customWidth="1"/>
    <col min="2" max="2" width="54.6640625" customWidth="1"/>
    <col min="3" max="3" width="24.83203125" customWidth="1"/>
    <col min="4" max="4" width="5.1640625" customWidth="1"/>
  </cols>
  <sheetData>
    <row r="1" spans="1:7" ht="13.5" customHeight="1" x14ac:dyDescent="0.15">
      <c r="A1" s="154"/>
      <c r="B1" s="155"/>
      <c r="C1" s="156"/>
      <c r="D1" s="156"/>
    </row>
    <row r="2" spans="1:7" ht="30" customHeight="1" x14ac:dyDescent="0.15">
      <c r="A2" s="158"/>
      <c r="B2" s="239" t="s">
        <v>106</v>
      </c>
      <c r="C2" s="225"/>
      <c r="D2" s="225"/>
    </row>
    <row r="3" spans="1:7" ht="30" customHeight="1" x14ac:dyDescent="0.15">
      <c r="A3" s="158"/>
      <c r="B3" s="186"/>
      <c r="C3" s="174"/>
      <c r="D3" s="174"/>
    </row>
    <row r="4" spans="1:7" ht="18.75" customHeight="1" x14ac:dyDescent="0.15">
      <c r="A4" s="160"/>
      <c r="B4" s="226" t="s">
        <v>107</v>
      </c>
      <c r="C4" s="225"/>
      <c r="D4" s="183"/>
    </row>
    <row r="5" spans="1:7" ht="13.5" customHeight="1" x14ac:dyDescent="0.15">
      <c r="A5" s="154"/>
      <c r="B5" s="155"/>
      <c r="C5" s="155"/>
      <c r="D5" s="155"/>
    </row>
    <row r="6" spans="1:7" ht="26.25" customHeight="1" x14ac:dyDescent="0.15">
      <c r="A6" s="184"/>
      <c r="B6" s="185" t="s">
        <v>108</v>
      </c>
      <c r="C6" s="164" t="s">
        <v>109</v>
      </c>
      <c r="D6" s="163"/>
    </row>
    <row r="7" spans="1:7" ht="5.25" customHeight="1" x14ac:dyDescent="0.15">
      <c r="A7" s="136"/>
      <c r="B7" s="137"/>
      <c r="C7" s="138"/>
      <c r="D7" s="138"/>
    </row>
    <row r="8" spans="1:7" ht="18.75" customHeight="1" x14ac:dyDescent="0.2">
      <c r="A8" s="139"/>
      <c r="B8" s="140" t="s">
        <v>111</v>
      </c>
      <c r="C8" s="138" t="s">
        <v>111</v>
      </c>
      <c r="D8" s="138"/>
      <c r="G8" s="188"/>
    </row>
    <row r="9" spans="1:7" ht="18.75" customHeight="1" x14ac:dyDescent="0.2">
      <c r="A9" s="139"/>
      <c r="B9" s="140" t="s">
        <v>41</v>
      </c>
      <c r="C9" s="138" t="s">
        <v>60</v>
      </c>
      <c r="D9" s="138"/>
      <c r="G9" s="188"/>
    </row>
    <row r="10" spans="1:7" ht="18.75" customHeight="1" x14ac:dyDescent="0.2">
      <c r="A10" s="139"/>
      <c r="B10" s="140" t="s">
        <v>116</v>
      </c>
      <c r="C10" s="138" t="s">
        <v>60</v>
      </c>
      <c r="D10" s="138"/>
      <c r="G10" s="188"/>
    </row>
    <row r="11" spans="1:7" ht="18.75" customHeight="1" x14ac:dyDescent="0.2">
      <c r="A11" s="139"/>
      <c r="B11" s="140" t="s">
        <v>117</v>
      </c>
      <c r="C11" s="138" t="s">
        <v>60</v>
      </c>
      <c r="D11" s="138"/>
      <c r="G11" s="188"/>
    </row>
    <row r="12" spans="1:7" ht="18.75" customHeight="1" x14ac:dyDescent="0.2">
      <c r="A12" s="139"/>
      <c r="B12" s="140" t="s">
        <v>118</v>
      </c>
      <c r="C12" s="138" t="s">
        <v>60</v>
      </c>
      <c r="D12" s="138"/>
      <c r="G12" s="188"/>
    </row>
    <row r="13" spans="1:7" ht="18.75" customHeight="1" x14ac:dyDescent="0.2">
      <c r="A13" s="139"/>
      <c r="B13" s="140" t="s">
        <v>132</v>
      </c>
      <c r="C13" s="138" t="s">
        <v>60</v>
      </c>
      <c r="D13" s="138"/>
      <c r="G13" s="188"/>
    </row>
    <row r="14" spans="1:7" ht="18.75" customHeight="1" x14ac:dyDescent="0.2">
      <c r="A14" s="139"/>
      <c r="B14" s="140" t="s">
        <v>113</v>
      </c>
      <c r="C14" s="138" t="s">
        <v>60</v>
      </c>
      <c r="D14" s="138"/>
      <c r="G14" s="188"/>
    </row>
    <row r="15" spans="1:7" ht="18.75" customHeight="1" x14ac:dyDescent="0.2">
      <c r="A15" s="139"/>
      <c r="B15" s="140" t="s">
        <v>119</v>
      </c>
      <c r="C15" s="138" t="s">
        <v>60</v>
      </c>
      <c r="D15" s="138"/>
      <c r="G15" s="188"/>
    </row>
    <row r="16" spans="1:7" ht="18.75" customHeight="1" x14ac:dyDescent="0.2">
      <c r="A16" s="139"/>
      <c r="B16" s="140" t="s">
        <v>120</v>
      </c>
      <c r="C16" s="138" t="s">
        <v>60</v>
      </c>
      <c r="D16" s="138"/>
      <c r="G16" s="188"/>
    </row>
    <row r="17" spans="1:7" ht="18.75" customHeight="1" x14ac:dyDescent="0.2">
      <c r="A17" s="139"/>
      <c r="B17" s="140" t="s">
        <v>133</v>
      </c>
      <c r="C17" s="138" t="s">
        <v>60</v>
      </c>
      <c r="D17" s="138"/>
      <c r="G17" s="188"/>
    </row>
    <row r="18" spans="1:7" ht="18.75" customHeight="1" x14ac:dyDescent="0.2">
      <c r="A18" s="139"/>
      <c r="B18" s="140" t="s">
        <v>121</v>
      </c>
      <c r="C18" s="138" t="s">
        <v>60</v>
      </c>
      <c r="D18" s="138"/>
      <c r="G18" s="188"/>
    </row>
    <row r="19" spans="1:7" ht="18.75" customHeight="1" x14ac:dyDescent="0.2">
      <c r="A19" s="139"/>
      <c r="B19" s="140" t="s">
        <v>110</v>
      </c>
      <c r="C19" s="138" t="s">
        <v>60</v>
      </c>
      <c r="D19" s="138"/>
      <c r="G19" s="188"/>
    </row>
    <row r="20" spans="1:7" ht="18.75" customHeight="1" x14ac:dyDescent="0.2">
      <c r="A20" s="139"/>
      <c r="B20" s="140" t="s">
        <v>122</v>
      </c>
      <c r="C20" s="138" t="s">
        <v>60</v>
      </c>
      <c r="D20" s="138"/>
      <c r="G20" s="188"/>
    </row>
    <row r="21" spans="1:7" ht="18.75" customHeight="1" x14ac:dyDescent="0.2">
      <c r="A21" s="139"/>
      <c r="B21" s="140" t="s">
        <v>123</v>
      </c>
      <c r="C21" s="138" t="s">
        <v>60</v>
      </c>
      <c r="D21" s="138"/>
      <c r="G21" s="188"/>
    </row>
    <row r="22" spans="1:7" ht="18.75" customHeight="1" x14ac:dyDescent="0.2">
      <c r="A22" s="139"/>
      <c r="B22" s="140" t="s">
        <v>124</v>
      </c>
      <c r="C22" s="138" t="s">
        <v>60</v>
      </c>
      <c r="D22" s="138"/>
      <c r="G22" s="188"/>
    </row>
    <row r="23" spans="1:7" ht="18.75" customHeight="1" x14ac:dyDescent="0.2">
      <c r="A23" s="139"/>
      <c r="B23" s="140" t="s">
        <v>134</v>
      </c>
      <c r="C23" s="138" t="s">
        <v>60</v>
      </c>
      <c r="D23" s="138"/>
      <c r="G23" s="188"/>
    </row>
    <row r="24" spans="1:7" ht="18.75" customHeight="1" x14ac:dyDescent="0.2">
      <c r="A24" s="139"/>
      <c r="B24" s="140" t="s">
        <v>135</v>
      </c>
      <c r="C24" s="138" t="s">
        <v>60</v>
      </c>
      <c r="D24" s="138"/>
      <c r="G24" s="188"/>
    </row>
    <row r="25" spans="1:7" s="141" customFormat="1" ht="18.75" customHeight="1" x14ac:dyDescent="0.2">
      <c r="A25" s="139"/>
      <c r="B25" s="140" t="s">
        <v>125</v>
      </c>
      <c r="C25" s="138" t="s">
        <v>60</v>
      </c>
      <c r="D25" s="138"/>
      <c r="G25" s="188"/>
    </row>
    <row r="26" spans="1:7" s="141" customFormat="1" ht="18.75" customHeight="1" x14ac:dyDescent="0.2">
      <c r="A26" s="139"/>
      <c r="B26" s="140" t="s">
        <v>136</v>
      </c>
      <c r="C26" s="138" t="s">
        <v>60</v>
      </c>
      <c r="D26" s="138"/>
      <c r="G26" s="188"/>
    </row>
    <row r="27" spans="1:7" s="141" customFormat="1" ht="18.75" customHeight="1" x14ac:dyDescent="0.2">
      <c r="A27" s="139"/>
      <c r="B27" s="140" t="s">
        <v>137</v>
      </c>
      <c r="C27" s="138" t="s">
        <v>60</v>
      </c>
      <c r="D27" s="138"/>
      <c r="G27" s="188"/>
    </row>
    <row r="28" spans="1:7" s="141" customFormat="1" ht="18.75" customHeight="1" x14ac:dyDescent="0.2">
      <c r="A28" s="139"/>
      <c r="B28" s="140" t="s">
        <v>138</v>
      </c>
      <c r="C28" s="138" t="s">
        <v>60</v>
      </c>
      <c r="D28" s="138"/>
      <c r="G28" s="188"/>
    </row>
    <row r="29" spans="1:7" s="141" customFormat="1" ht="18.75" customHeight="1" x14ac:dyDescent="0.2">
      <c r="A29" s="139"/>
      <c r="B29" s="140" t="s">
        <v>139</v>
      </c>
      <c r="C29" s="138" t="s">
        <v>60</v>
      </c>
      <c r="D29" s="138"/>
      <c r="G29" s="188"/>
    </row>
    <row r="30" spans="1:7" s="141" customFormat="1" ht="18.75" customHeight="1" x14ac:dyDescent="0.2">
      <c r="A30" s="139"/>
      <c r="B30" s="140" t="s">
        <v>126</v>
      </c>
      <c r="C30" s="138" t="s">
        <v>60</v>
      </c>
      <c r="D30" s="138"/>
      <c r="G30" s="188"/>
    </row>
    <row r="31" spans="1:7" s="141" customFormat="1" ht="18.75" customHeight="1" x14ac:dyDescent="0.2">
      <c r="A31" s="139"/>
      <c r="B31" s="140" t="s">
        <v>128</v>
      </c>
      <c r="C31" s="138" t="s">
        <v>60</v>
      </c>
      <c r="D31" s="138"/>
      <c r="F31" s="188"/>
      <c r="G31" s="188"/>
    </row>
    <row r="32" spans="1:7" s="141" customFormat="1" ht="18.75" customHeight="1" x14ac:dyDescent="0.2">
      <c r="A32" s="139"/>
      <c r="B32" s="140" t="s">
        <v>127</v>
      </c>
      <c r="C32" s="138" t="s">
        <v>60</v>
      </c>
      <c r="D32" s="138"/>
      <c r="F32" s="188"/>
      <c r="G32" s="188"/>
    </row>
    <row r="33" spans="1:7" s="141" customFormat="1" ht="18.75" customHeight="1" x14ac:dyDescent="0.2">
      <c r="A33" s="139"/>
      <c r="B33" s="140" t="s">
        <v>129</v>
      </c>
      <c r="C33" s="138" t="s">
        <v>60</v>
      </c>
      <c r="D33" s="138"/>
      <c r="F33" s="188"/>
      <c r="G33" s="188"/>
    </row>
    <row r="34" spans="1:7" s="141" customFormat="1" ht="18.75" customHeight="1" x14ac:dyDescent="0.2">
      <c r="A34" s="139"/>
      <c r="B34" s="140" t="s">
        <v>140</v>
      </c>
      <c r="C34" s="138" t="s">
        <v>60</v>
      </c>
      <c r="D34" s="138"/>
      <c r="F34" s="188"/>
      <c r="G34" s="188"/>
    </row>
    <row r="35" spans="1:7" s="141" customFormat="1" ht="18.75" customHeight="1" x14ac:dyDescent="0.2">
      <c r="A35" s="139"/>
      <c r="B35" s="140" t="s">
        <v>141</v>
      </c>
      <c r="C35" s="138" t="s">
        <v>60</v>
      </c>
      <c r="D35" s="138"/>
      <c r="F35" s="188"/>
      <c r="G35" s="188"/>
    </row>
    <row r="36" spans="1:7" s="141" customFormat="1" ht="18.75" customHeight="1" x14ac:dyDescent="0.2">
      <c r="A36" s="139"/>
      <c r="B36" s="140" t="s">
        <v>142</v>
      </c>
      <c r="C36" s="138" t="s">
        <v>144</v>
      </c>
      <c r="D36" s="138"/>
      <c r="F36" s="188"/>
      <c r="G36" s="188"/>
    </row>
    <row r="37" spans="1:7" s="141" customFormat="1" ht="18.75" customHeight="1" x14ac:dyDescent="0.2">
      <c r="A37" s="139"/>
      <c r="B37" s="140" t="s">
        <v>143</v>
      </c>
      <c r="C37" s="138" t="s">
        <v>144</v>
      </c>
      <c r="D37" s="138"/>
      <c r="F37" s="188"/>
      <c r="G37" s="188"/>
    </row>
    <row r="38" spans="1:7" s="141" customFormat="1" ht="18.75" customHeight="1" x14ac:dyDescent="0.2">
      <c r="A38" s="139"/>
      <c r="B38" s="140" t="s">
        <v>17</v>
      </c>
      <c r="C38" s="138" t="s">
        <v>55</v>
      </c>
      <c r="D38" s="138"/>
      <c r="F38" s="188"/>
      <c r="G38" s="188"/>
    </row>
    <row r="39" spans="1:7" s="141" customFormat="1" ht="18.75" customHeight="1" x14ac:dyDescent="0.2">
      <c r="A39" s="139"/>
      <c r="B39" s="140" t="s">
        <v>114</v>
      </c>
      <c r="C39" s="138" t="s">
        <v>145</v>
      </c>
      <c r="D39" s="138"/>
      <c r="F39" s="188"/>
      <c r="G39" s="188"/>
    </row>
    <row r="40" spans="1:7" s="141" customFormat="1" ht="18.75" customHeight="1" x14ac:dyDescent="0.2">
      <c r="A40" s="139"/>
      <c r="B40" s="140" t="s">
        <v>115</v>
      </c>
      <c r="C40" s="138" t="s">
        <v>145</v>
      </c>
      <c r="D40" s="138"/>
      <c r="F40" s="188"/>
      <c r="G40" s="188"/>
    </row>
    <row r="41" spans="1:7" ht="18.75" customHeight="1" x14ac:dyDescent="0.2">
      <c r="A41" s="139"/>
      <c r="B41" s="140" t="s">
        <v>156</v>
      </c>
      <c r="C41" s="138" t="s">
        <v>146</v>
      </c>
      <c r="D41" s="138"/>
      <c r="F41" s="188"/>
      <c r="G41" s="188"/>
    </row>
    <row r="42" spans="1:7" ht="18.75" customHeight="1" x14ac:dyDescent="0.2">
      <c r="A42" s="139"/>
      <c r="B42" s="140" t="s">
        <v>147</v>
      </c>
      <c r="C42" s="138" t="s">
        <v>67</v>
      </c>
      <c r="D42" s="138"/>
      <c r="F42" s="188"/>
      <c r="G42" s="188"/>
    </row>
    <row r="43" spans="1:7" ht="18.75" customHeight="1" x14ac:dyDescent="0.2">
      <c r="A43" s="139"/>
      <c r="B43" s="140" t="s">
        <v>148</v>
      </c>
      <c r="C43" s="138" t="s">
        <v>67</v>
      </c>
      <c r="D43" s="138"/>
      <c r="F43" s="188"/>
      <c r="G43" s="188"/>
    </row>
    <row r="44" spans="1:7" ht="18.75" customHeight="1" x14ac:dyDescent="0.2">
      <c r="A44" s="139"/>
      <c r="B44" s="140" t="s">
        <v>149</v>
      </c>
      <c r="C44" s="138" t="s">
        <v>67</v>
      </c>
      <c r="D44" s="138"/>
      <c r="F44" s="188"/>
      <c r="G44" s="188"/>
    </row>
    <row r="45" spans="1:7" ht="18.75" customHeight="1" x14ac:dyDescent="0.2">
      <c r="A45" s="139"/>
      <c r="B45" s="140" t="s">
        <v>150</v>
      </c>
      <c r="C45" s="138" t="s">
        <v>67</v>
      </c>
      <c r="D45" s="138"/>
      <c r="F45" s="188"/>
      <c r="G45" s="188"/>
    </row>
    <row r="46" spans="1:7" ht="18.75" customHeight="1" x14ac:dyDescent="0.2">
      <c r="A46" s="139"/>
      <c r="B46" s="140" t="s">
        <v>151</v>
      </c>
      <c r="C46" s="138" t="s">
        <v>67</v>
      </c>
      <c r="D46" s="138"/>
      <c r="F46" s="188"/>
      <c r="G46" s="188"/>
    </row>
    <row r="47" spans="1:7" ht="18.75" customHeight="1" x14ac:dyDescent="0.2">
      <c r="A47" s="139"/>
      <c r="B47" s="140" t="s">
        <v>152</v>
      </c>
      <c r="C47" s="138" t="s">
        <v>67</v>
      </c>
      <c r="D47" s="138"/>
      <c r="F47" s="188"/>
      <c r="G47" s="188"/>
    </row>
    <row r="48" spans="1:7" ht="18.75" customHeight="1" x14ac:dyDescent="0.2">
      <c r="A48" s="139"/>
      <c r="B48" s="140" t="s">
        <v>130</v>
      </c>
      <c r="C48" s="138" t="s">
        <v>130</v>
      </c>
      <c r="D48" s="138"/>
      <c r="F48" s="188"/>
      <c r="G48" s="188"/>
    </row>
    <row r="49" spans="1:7" ht="18.75" customHeight="1" x14ac:dyDescent="0.2">
      <c r="A49" s="139"/>
      <c r="B49" s="140" t="s">
        <v>131</v>
      </c>
      <c r="C49" s="138" t="s">
        <v>84</v>
      </c>
      <c r="D49" s="138"/>
      <c r="F49" s="188"/>
      <c r="G49" s="188"/>
    </row>
    <row r="50" spans="1:7" ht="18.75" customHeight="1" x14ac:dyDescent="0.2">
      <c r="A50" s="139"/>
      <c r="B50" s="140" t="s">
        <v>153</v>
      </c>
      <c r="C50" s="138" t="s">
        <v>157</v>
      </c>
      <c r="D50" s="138"/>
      <c r="F50" s="188"/>
      <c r="G50" s="188"/>
    </row>
    <row r="51" spans="1:7" ht="18.75" customHeight="1" x14ac:dyDescent="0.2">
      <c r="A51" s="139"/>
      <c r="B51" s="140" t="s">
        <v>154</v>
      </c>
      <c r="C51" s="138" t="s">
        <v>146</v>
      </c>
      <c r="D51" s="138"/>
      <c r="F51" s="188"/>
      <c r="G51" s="188"/>
    </row>
    <row r="52" spans="1:7" ht="18.75" customHeight="1" x14ac:dyDescent="0.2">
      <c r="A52" s="139"/>
      <c r="B52" s="140" t="s">
        <v>155</v>
      </c>
      <c r="C52" s="138" t="s">
        <v>146</v>
      </c>
      <c r="D52" s="138"/>
      <c r="F52" s="188"/>
      <c r="G52" s="188"/>
    </row>
    <row r="53" spans="1:7" ht="18.75" customHeight="1" x14ac:dyDescent="0.2">
      <c r="A53" s="139"/>
      <c r="B53" s="140"/>
      <c r="C53" s="138"/>
      <c r="D53" s="138"/>
      <c r="F53" s="188"/>
      <c r="G53" s="188"/>
    </row>
    <row r="54" spans="1:7" ht="18.75" customHeight="1" x14ac:dyDescent="0.2">
      <c r="A54" s="139"/>
      <c r="B54" s="140"/>
      <c r="C54" s="138"/>
      <c r="D54" s="138"/>
      <c r="F54" s="188"/>
      <c r="G54" s="188"/>
    </row>
    <row r="55" spans="1:7" ht="18.75" customHeight="1" x14ac:dyDescent="0.2">
      <c r="A55" s="139"/>
      <c r="B55" s="140"/>
      <c r="C55" s="138"/>
      <c r="D55" s="138"/>
      <c r="F55" s="188"/>
      <c r="G55" s="188"/>
    </row>
    <row r="56" spans="1:7" ht="18.75" customHeight="1" x14ac:dyDescent="0.2">
      <c r="A56" s="139"/>
      <c r="B56" s="140"/>
      <c r="C56" s="138"/>
      <c r="D56" s="138"/>
      <c r="F56" s="188"/>
      <c r="G56" s="188"/>
    </row>
    <row r="57" spans="1:7" ht="18.75" customHeight="1" x14ac:dyDescent="0.2">
      <c r="A57" s="139"/>
      <c r="B57" s="140"/>
      <c r="C57" s="138"/>
      <c r="D57" s="138"/>
      <c r="F57" s="188"/>
      <c r="G57" s="188"/>
    </row>
    <row r="58" spans="1:7" ht="18.75" customHeight="1" x14ac:dyDescent="0.2">
      <c r="A58" s="139"/>
      <c r="B58" s="140"/>
      <c r="C58" s="138"/>
      <c r="D58" s="138"/>
      <c r="F58" s="188"/>
      <c r="G58" s="188"/>
    </row>
    <row r="59" spans="1:7" ht="18.75" customHeight="1" x14ac:dyDescent="0.2">
      <c r="A59" s="139"/>
      <c r="B59" s="140"/>
      <c r="C59" s="138"/>
      <c r="D59" s="138"/>
      <c r="F59" s="188"/>
      <c r="G59" s="188"/>
    </row>
    <row r="60" spans="1:7" ht="18.75" customHeight="1" x14ac:dyDescent="0.2">
      <c r="A60" s="139"/>
      <c r="B60" s="140"/>
      <c r="C60" s="138"/>
      <c r="D60" s="138"/>
      <c r="F60" s="188"/>
      <c r="G60" s="188"/>
    </row>
    <row r="61" spans="1:7" ht="18.75" customHeight="1" x14ac:dyDescent="0.2">
      <c r="A61" s="139"/>
      <c r="B61" s="140"/>
      <c r="C61" s="138"/>
      <c r="D61" s="138"/>
      <c r="F61" s="188"/>
      <c r="G61" s="188"/>
    </row>
    <row r="62" spans="1:7" ht="18.75" customHeight="1" x14ac:dyDescent="0.2">
      <c r="A62" s="139"/>
      <c r="B62" s="140"/>
      <c r="C62" s="138"/>
      <c r="D62" s="138"/>
      <c r="F62" s="188"/>
      <c r="G62" s="188"/>
    </row>
    <row r="63" spans="1:7" ht="18.75" customHeight="1" x14ac:dyDescent="0.2">
      <c r="A63" s="139"/>
      <c r="B63" s="140"/>
      <c r="C63" s="138"/>
      <c r="D63" s="138"/>
      <c r="F63" s="188"/>
      <c r="G63" s="188"/>
    </row>
    <row r="64" spans="1:7" ht="18.75" customHeight="1" x14ac:dyDescent="0.2">
      <c r="A64" s="139"/>
      <c r="B64" s="140"/>
      <c r="C64" s="138"/>
      <c r="D64" s="138"/>
      <c r="F64" s="188"/>
      <c r="G64" s="188"/>
    </row>
    <row r="65" spans="1:7" ht="18.75" customHeight="1" x14ac:dyDescent="0.2">
      <c r="A65" s="139"/>
      <c r="B65" s="140"/>
      <c r="C65" s="138"/>
      <c r="D65" s="138"/>
      <c r="F65" s="188"/>
      <c r="G65" s="188"/>
    </row>
    <row r="66" spans="1:7" ht="18.75" customHeight="1" x14ac:dyDescent="0.2">
      <c r="A66" s="139"/>
      <c r="B66" s="140"/>
      <c r="C66" s="138"/>
      <c r="D66" s="138"/>
      <c r="F66" s="188"/>
      <c r="G66" s="188"/>
    </row>
    <row r="67" spans="1:7" ht="18.75" customHeight="1" x14ac:dyDescent="0.2">
      <c r="A67" s="139"/>
      <c r="B67" s="140"/>
      <c r="C67" s="138"/>
      <c r="D67" s="138"/>
      <c r="F67" s="188"/>
      <c r="G67" s="188"/>
    </row>
    <row r="68" spans="1:7" ht="18.75" customHeight="1" x14ac:dyDescent="0.2">
      <c r="A68" s="139"/>
      <c r="B68" s="140"/>
      <c r="C68" s="138"/>
      <c r="D68" s="138"/>
      <c r="F68" s="188"/>
      <c r="G68" s="188"/>
    </row>
    <row r="69" spans="1:7" ht="18.75" customHeight="1" x14ac:dyDescent="0.2">
      <c r="A69" s="139"/>
      <c r="B69" s="140"/>
      <c r="C69" s="138"/>
      <c r="D69" s="138"/>
      <c r="F69" s="188"/>
      <c r="G69" s="188"/>
    </row>
    <row r="70" spans="1:7" ht="18.75" customHeight="1" x14ac:dyDescent="0.2">
      <c r="A70" s="139"/>
      <c r="B70" s="140"/>
      <c r="C70" s="138"/>
      <c r="D70" s="138"/>
      <c r="F70" s="188"/>
      <c r="G70" s="188"/>
    </row>
    <row r="71" spans="1:7" ht="18.75" customHeight="1" x14ac:dyDescent="0.2">
      <c r="A71" s="139"/>
      <c r="B71" s="140"/>
      <c r="C71" s="138"/>
      <c r="D71" s="138"/>
      <c r="F71" s="188"/>
      <c r="G71" s="188"/>
    </row>
    <row r="72" spans="1:7" ht="18.75" customHeight="1" x14ac:dyDescent="0.2">
      <c r="A72" s="139"/>
      <c r="B72" s="140"/>
      <c r="C72" s="138"/>
      <c r="D72" s="138"/>
      <c r="F72" s="188"/>
      <c r="G72" s="188"/>
    </row>
    <row r="73" spans="1:7" ht="18.75" customHeight="1" x14ac:dyDescent="0.2">
      <c r="A73" s="139"/>
      <c r="B73" s="140"/>
      <c r="C73" s="138"/>
      <c r="D73" s="138"/>
      <c r="F73" s="188"/>
      <c r="G73" s="188"/>
    </row>
    <row r="74" spans="1:7" ht="18.75" customHeight="1" x14ac:dyDescent="0.2">
      <c r="A74" s="139"/>
      <c r="B74" s="140"/>
      <c r="C74" s="138"/>
      <c r="D74" s="138"/>
      <c r="F74" s="188"/>
    </row>
    <row r="75" spans="1:7" ht="18.75" customHeight="1" x14ac:dyDescent="0.2">
      <c r="A75" s="139"/>
      <c r="B75" s="140"/>
      <c r="C75" s="138"/>
      <c r="D75" s="138"/>
      <c r="F75" s="188"/>
    </row>
    <row r="76" spans="1:7" ht="18.75" customHeight="1" x14ac:dyDescent="0.15">
      <c r="A76" s="139"/>
      <c r="B76" s="140"/>
      <c r="C76" s="138"/>
      <c r="D76" s="138"/>
    </row>
    <row r="77" spans="1:7" ht="18.75" customHeight="1" x14ac:dyDescent="0.15">
      <c r="A77" s="139"/>
      <c r="B77" s="140"/>
      <c r="C77" s="138"/>
      <c r="D77" s="138"/>
    </row>
    <row r="78" spans="1:7" ht="18.75" customHeight="1" x14ac:dyDescent="0.15">
      <c r="A78" s="139"/>
      <c r="B78" s="140"/>
      <c r="C78" s="138"/>
      <c r="D78" s="138"/>
    </row>
    <row r="79" spans="1:7" ht="18.75" customHeight="1" x14ac:dyDescent="0.15">
      <c r="A79" s="139"/>
      <c r="B79" s="140"/>
      <c r="C79" s="138"/>
      <c r="D79" s="138"/>
    </row>
    <row r="80" spans="1:7" ht="18.75" customHeight="1" x14ac:dyDescent="0.15">
      <c r="A80" s="139"/>
      <c r="B80" s="140"/>
      <c r="C80" s="138"/>
      <c r="D80" s="138"/>
    </row>
    <row r="81" spans="1:4" ht="18.75" customHeight="1" x14ac:dyDescent="0.15">
      <c r="A81" s="139"/>
      <c r="B81" s="140"/>
      <c r="C81" s="138"/>
      <c r="D81" s="138"/>
    </row>
    <row r="82" spans="1:4" ht="18.75" customHeight="1" x14ac:dyDescent="0.15">
      <c r="A82" s="139"/>
      <c r="B82" s="140"/>
      <c r="C82" s="138"/>
      <c r="D82" s="138"/>
    </row>
    <row r="83" spans="1:4" ht="18.75" customHeight="1" x14ac:dyDescent="0.15">
      <c r="A83" s="139"/>
      <c r="B83" s="140"/>
      <c r="C83" s="138"/>
      <c r="D83" s="138"/>
    </row>
    <row r="84" spans="1:4" ht="18.75" customHeight="1" x14ac:dyDescent="0.15">
      <c r="A84" s="139"/>
      <c r="B84" s="140"/>
      <c r="C84" s="138"/>
      <c r="D84" s="138"/>
    </row>
    <row r="85" spans="1:4" ht="18.75" customHeight="1" x14ac:dyDescent="0.15">
      <c r="A85" s="139"/>
      <c r="B85" s="140"/>
      <c r="C85" s="138"/>
      <c r="D85" s="138"/>
    </row>
    <row r="86" spans="1:4" ht="18.75" customHeight="1" x14ac:dyDescent="0.15">
      <c r="A86" s="139"/>
      <c r="B86" s="140"/>
      <c r="C86" s="138"/>
      <c r="D86" s="138"/>
    </row>
    <row r="87" spans="1:4" ht="18.75" customHeight="1" x14ac:dyDescent="0.15">
      <c r="A87" s="139"/>
      <c r="B87" s="140"/>
      <c r="C87" s="138"/>
      <c r="D87" s="138"/>
    </row>
    <row r="88" spans="1:4" ht="18.75" customHeight="1" x14ac:dyDescent="0.15">
      <c r="A88" s="139"/>
      <c r="B88" s="140"/>
      <c r="C88" s="138"/>
      <c r="D88" s="138"/>
    </row>
    <row r="89" spans="1:4" ht="18.75" customHeight="1" x14ac:dyDescent="0.15">
      <c r="A89" s="139"/>
      <c r="B89" s="140"/>
      <c r="C89" s="138"/>
      <c r="D89" s="138"/>
    </row>
    <row r="90" spans="1:4" ht="18.75" customHeight="1" x14ac:dyDescent="0.15">
      <c r="A90" s="139"/>
      <c r="B90" s="140"/>
      <c r="C90" s="138"/>
      <c r="D90" s="138"/>
    </row>
    <row r="91" spans="1:4" ht="18.75" customHeight="1" x14ac:dyDescent="0.15">
      <c r="A91" s="139"/>
      <c r="B91" s="140"/>
      <c r="C91" s="138"/>
      <c r="D91" s="138"/>
    </row>
    <row r="92" spans="1:4" ht="18.75" customHeight="1" x14ac:dyDescent="0.15">
      <c r="A92" s="139"/>
      <c r="B92" s="140"/>
      <c r="C92" s="138"/>
      <c r="D92" s="138"/>
    </row>
    <row r="93" spans="1:4" ht="18.75" customHeight="1" x14ac:dyDescent="0.15">
      <c r="A93" s="139"/>
      <c r="B93" s="140"/>
      <c r="C93" s="138"/>
      <c r="D93" s="138"/>
    </row>
    <row r="94" spans="1:4" ht="18.75" customHeight="1" x14ac:dyDescent="0.15">
      <c r="A94" s="139"/>
      <c r="B94" s="140"/>
      <c r="C94" s="138"/>
      <c r="D94" s="138"/>
    </row>
    <row r="95" spans="1:4" ht="18.75" customHeight="1" x14ac:dyDescent="0.15">
      <c r="A95" s="139"/>
      <c r="B95" s="140"/>
      <c r="C95" s="138"/>
      <c r="D95" s="138"/>
    </row>
    <row r="96" spans="1:4" ht="18.75" customHeight="1" x14ac:dyDescent="0.15">
      <c r="A96" s="139"/>
      <c r="B96" s="140"/>
      <c r="C96" s="138"/>
      <c r="D96" s="138"/>
    </row>
    <row r="97" spans="1:4" ht="18.75" customHeight="1" x14ac:dyDescent="0.15">
      <c r="A97" s="139"/>
      <c r="B97" s="140"/>
      <c r="C97" s="138"/>
      <c r="D97" s="138"/>
    </row>
    <row r="98" spans="1:4" ht="18.75" customHeight="1" x14ac:dyDescent="0.15">
      <c r="A98" s="139"/>
      <c r="B98" s="140"/>
      <c r="C98" s="138"/>
      <c r="D98" s="138"/>
    </row>
    <row r="99" spans="1:4" ht="18.75" customHeight="1" x14ac:dyDescent="0.15">
      <c r="A99" s="139"/>
      <c r="B99" s="140"/>
      <c r="C99" s="138"/>
      <c r="D99" s="138"/>
    </row>
    <row r="100" spans="1:4" ht="18.75" customHeight="1" x14ac:dyDescent="0.15">
      <c r="A100" s="139"/>
      <c r="B100" s="140"/>
      <c r="C100" s="138"/>
      <c r="D100" s="138"/>
    </row>
    <row r="101" spans="1:4" ht="18.75" customHeight="1" x14ac:dyDescent="0.15">
      <c r="A101" s="139"/>
      <c r="B101" s="140"/>
      <c r="C101" s="138"/>
      <c r="D101" s="138"/>
    </row>
    <row r="102" spans="1:4" ht="18.75" customHeight="1" x14ac:dyDescent="0.15">
      <c r="A102" s="139"/>
      <c r="B102" s="140"/>
      <c r="C102" s="138"/>
      <c r="D102" s="138"/>
    </row>
    <row r="103" spans="1:4" ht="18.75" customHeight="1" x14ac:dyDescent="0.15">
      <c r="A103" s="139"/>
      <c r="B103" s="140"/>
      <c r="C103" s="138"/>
      <c r="D103" s="138"/>
    </row>
    <row r="104" spans="1:4" ht="18.75" customHeight="1" x14ac:dyDescent="0.15">
      <c r="A104" s="139"/>
      <c r="B104" s="140"/>
      <c r="C104" s="138"/>
      <c r="D104" s="138"/>
    </row>
    <row r="105" spans="1:4" ht="18.75" customHeight="1" x14ac:dyDescent="0.15">
      <c r="A105" s="139"/>
      <c r="B105" s="140"/>
      <c r="C105" s="138"/>
      <c r="D105" s="138"/>
    </row>
    <row r="106" spans="1:4" ht="18.75" customHeight="1" x14ac:dyDescent="0.15">
      <c r="A106" s="139"/>
      <c r="B106" s="140"/>
      <c r="C106" s="138"/>
      <c r="D106" s="138"/>
    </row>
    <row r="107" spans="1:4" ht="18.75" customHeight="1" x14ac:dyDescent="0.15">
      <c r="A107" s="139"/>
      <c r="B107" s="140"/>
      <c r="C107" s="138"/>
      <c r="D107" s="138"/>
    </row>
    <row r="108" spans="1:4" ht="18.75" customHeight="1" x14ac:dyDescent="0.15">
      <c r="A108" s="139"/>
      <c r="B108" s="140"/>
      <c r="C108" s="138"/>
      <c r="D108" s="138"/>
    </row>
    <row r="109" spans="1:4" ht="18.75" customHeight="1" x14ac:dyDescent="0.15">
      <c r="A109" s="139"/>
      <c r="B109" s="140"/>
      <c r="C109" s="138"/>
      <c r="D109" s="138"/>
    </row>
    <row r="110" spans="1:4" ht="18.75" customHeight="1" x14ac:dyDescent="0.15">
      <c r="A110" s="139"/>
      <c r="B110" s="140"/>
      <c r="C110" s="138"/>
      <c r="D110" s="138"/>
    </row>
    <row r="111" spans="1:4" ht="18.75" customHeight="1" x14ac:dyDescent="0.15">
      <c r="A111" s="139"/>
      <c r="B111" s="140"/>
      <c r="C111" s="138"/>
      <c r="D111" s="138"/>
    </row>
    <row r="112" spans="1:4" ht="18.75" customHeight="1" x14ac:dyDescent="0.15">
      <c r="A112" s="139"/>
      <c r="B112" s="140"/>
      <c r="C112" s="138"/>
      <c r="D112" s="138"/>
    </row>
    <row r="113" spans="1:4" ht="18.75" customHeight="1" x14ac:dyDescent="0.15">
      <c r="A113" s="139"/>
      <c r="B113" s="140"/>
      <c r="C113" s="138"/>
      <c r="D113" s="138"/>
    </row>
    <row r="114" spans="1:4" ht="18.75" customHeight="1" x14ac:dyDescent="0.15">
      <c r="A114" s="139"/>
      <c r="B114" s="140"/>
      <c r="C114" s="138"/>
      <c r="D114" s="138"/>
    </row>
    <row r="115" spans="1:4" ht="18.75" customHeight="1" x14ac:dyDescent="0.15">
      <c r="A115" s="139"/>
      <c r="B115" s="140"/>
      <c r="C115" s="138"/>
      <c r="D115" s="138"/>
    </row>
    <row r="116" spans="1:4" ht="18.75" customHeight="1" x14ac:dyDescent="0.15">
      <c r="A116" s="139"/>
      <c r="B116" s="140"/>
      <c r="C116" s="138"/>
      <c r="D116" s="138"/>
    </row>
    <row r="117" spans="1:4" ht="18.75" customHeight="1" x14ac:dyDescent="0.15">
      <c r="A117" s="139"/>
      <c r="B117" s="140"/>
      <c r="C117" s="138"/>
      <c r="D117" s="138"/>
    </row>
    <row r="118" spans="1:4" ht="18.75" customHeight="1" x14ac:dyDescent="0.15">
      <c r="A118" s="139"/>
      <c r="B118" s="140"/>
      <c r="C118" s="138"/>
      <c r="D118" s="138"/>
    </row>
    <row r="119" spans="1:4" ht="18.75" customHeight="1" x14ac:dyDescent="0.15">
      <c r="A119" s="139"/>
      <c r="B119" s="140"/>
      <c r="C119" s="138"/>
      <c r="D119" s="138"/>
    </row>
    <row r="120" spans="1:4" ht="18.75" customHeight="1" x14ac:dyDescent="0.15">
      <c r="A120" s="139"/>
      <c r="B120" s="140"/>
      <c r="C120" s="138"/>
      <c r="D120" s="138"/>
    </row>
    <row r="121" spans="1:4" ht="18.75" customHeight="1" x14ac:dyDescent="0.15">
      <c r="A121" s="139"/>
      <c r="B121" s="140"/>
      <c r="C121" s="138"/>
      <c r="D121" s="138"/>
    </row>
    <row r="122" spans="1:4" ht="18.75" customHeight="1" x14ac:dyDescent="0.15">
      <c r="A122" s="139"/>
      <c r="B122" s="140"/>
      <c r="C122" s="138"/>
      <c r="D122" s="138"/>
    </row>
    <row r="123" spans="1:4" ht="18.75" customHeight="1" x14ac:dyDescent="0.15">
      <c r="A123" s="139"/>
      <c r="B123" s="140"/>
      <c r="C123" s="138"/>
      <c r="D123" s="138"/>
    </row>
    <row r="124" spans="1:4" ht="18.75" customHeight="1" x14ac:dyDescent="0.15">
      <c r="A124" s="139"/>
      <c r="B124" s="140"/>
      <c r="C124" s="138"/>
      <c r="D124" s="138"/>
    </row>
    <row r="125" spans="1:4" ht="18.75" customHeight="1" x14ac:dyDescent="0.15">
      <c r="A125" s="139"/>
      <c r="B125" s="140"/>
      <c r="C125" s="138"/>
      <c r="D125" s="138"/>
    </row>
    <row r="126" spans="1:4" ht="18.75" customHeight="1" x14ac:dyDescent="0.15">
      <c r="A126" s="139"/>
      <c r="B126" s="140"/>
      <c r="C126" s="138"/>
      <c r="D126" s="138"/>
    </row>
    <row r="127" spans="1:4" ht="18.75" customHeight="1" x14ac:dyDescent="0.15">
      <c r="A127" s="139"/>
      <c r="B127" s="140"/>
      <c r="C127" s="138"/>
      <c r="D127" s="138"/>
    </row>
    <row r="128" spans="1:4" ht="18.75" customHeight="1" x14ac:dyDescent="0.15">
      <c r="A128" s="139"/>
      <c r="B128" s="140"/>
      <c r="C128" s="138"/>
      <c r="D128" s="138"/>
    </row>
    <row r="129" spans="1:4" ht="18.75" customHeight="1" x14ac:dyDescent="0.15">
      <c r="A129" s="139"/>
      <c r="B129" s="140"/>
      <c r="C129" s="138"/>
      <c r="D129" s="138"/>
    </row>
    <row r="130" spans="1:4" ht="18.75" customHeight="1" x14ac:dyDescent="0.15">
      <c r="A130" s="139"/>
      <c r="B130" s="140"/>
      <c r="C130" s="138"/>
      <c r="D130" s="138"/>
    </row>
    <row r="131" spans="1:4" ht="18.75" customHeight="1" x14ac:dyDescent="0.15">
      <c r="A131" s="139"/>
      <c r="B131" s="140"/>
      <c r="C131" s="138"/>
      <c r="D131" s="138"/>
    </row>
    <row r="132" spans="1:4" ht="18.75" customHeight="1" x14ac:dyDescent="0.15">
      <c r="A132" s="139"/>
      <c r="B132" s="140"/>
      <c r="C132" s="138"/>
      <c r="D132" s="138"/>
    </row>
    <row r="133" spans="1:4" ht="18.75" customHeight="1" x14ac:dyDescent="0.15">
      <c r="A133" s="139"/>
      <c r="B133" s="140"/>
      <c r="C133" s="138"/>
      <c r="D133" s="138"/>
    </row>
    <row r="134" spans="1:4" ht="18.75" customHeight="1" x14ac:dyDescent="0.15">
      <c r="A134" s="139"/>
      <c r="B134" s="140"/>
      <c r="C134" s="138"/>
      <c r="D134" s="138"/>
    </row>
    <row r="135" spans="1:4" ht="18.75" customHeight="1" x14ac:dyDescent="0.15">
      <c r="A135" s="139"/>
      <c r="B135" s="140"/>
      <c r="C135" s="138"/>
      <c r="D135" s="138"/>
    </row>
    <row r="136" spans="1:4" ht="18.75" customHeight="1" x14ac:dyDescent="0.15">
      <c r="A136" s="139"/>
      <c r="B136" s="140"/>
      <c r="C136" s="138"/>
      <c r="D136" s="138"/>
    </row>
    <row r="137" spans="1:4" ht="18.75" customHeight="1" x14ac:dyDescent="0.15">
      <c r="A137" s="139"/>
      <c r="B137" s="140"/>
      <c r="C137" s="138"/>
      <c r="D137" s="138"/>
    </row>
    <row r="138" spans="1:4" ht="18.75" customHeight="1" x14ac:dyDescent="0.15">
      <c r="A138" s="139"/>
      <c r="B138" s="140"/>
      <c r="C138" s="138"/>
      <c r="D138" s="138"/>
    </row>
    <row r="139" spans="1:4" ht="18.75" customHeight="1" x14ac:dyDescent="0.15">
      <c r="A139" s="139"/>
      <c r="B139" s="140"/>
      <c r="C139" s="138"/>
      <c r="D139" s="138"/>
    </row>
    <row r="140" spans="1:4" ht="18.75" customHeight="1" x14ac:dyDescent="0.15">
      <c r="A140" s="139"/>
      <c r="B140" s="140"/>
      <c r="C140" s="138"/>
      <c r="D140" s="138"/>
    </row>
    <row r="141" spans="1:4" ht="18.75" customHeight="1" x14ac:dyDescent="0.15">
      <c r="A141" s="139"/>
      <c r="B141" s="140"/>
      <c r="C141" s="138"/>
      <c r="D141" s="138"/>
    </row>
    <row r="142" spans="1:4" ht="18.75" customHeight="1" x14ac:dyDescent="0.15">
      <c r="A142" s="139"/>
      <c r="B142" s="140"/>
      <c r="C142" s="138"/>
      <c r="D142" s="138"/>
    </row>
    <row r="143" spans="1:4" ht="18.75" customHeight="1" x14ac:dyDescent="0.15">
      <c r="A143" s="139"/>
      <c r="B143" s="140"/>
      <c r="C143" s="138"/>
      <c r="D143" s="138"/>
    </row>
    <row r="144" spans="1:4" ht="18.75" customHeight="1" x14ac:dyDescent="0.15">
      <c r="A144" s="139"/>
      <c r="B144" s="140"/>
      <c r="C144" s="138"/>
      <c r="D144" s="138"/>
    </row>
    <row r="145" spans="1:4" ht="18.75" customHeight="1" x14ac:dyDescent="0.15">
      <c r="A145" s="139"/>
      <c r="B145" s="140"/>
      <c r="C145" s="138"/>
      <c r="D145" s="138"/>
    </row>
    <row r="146" spans="1:4" ht="18.75" customHeight="1" x14ac:dyDescent="0.15">
      <c r="A146" s="139"/>
      <c r="B146" s="140"/>
      <c r="C146" s="138"/>
      <c r="D146" s="138"/>
    </row>
    <row r="147" spans="1:4" ht="18.75" customHeight="1" x14ac:dyDescent="0.15">
      <c r="A147" s="139"/>
      <c r="B147" s="140"/>
      <c r="C147" s="138"/>
      <c r="D147" s="138"/>
    </row>
    <row r="148" spans="1:4" ht="18.75" customHeight="1" x14ac:dyDescent="0.15">
      <c r="A148" s="139"/>
      <c r="B148" s="140"/>
      <c r="C148" s="138"/>
      <c r="D148" s="138"/>
    </row>
    <row r="149" spans="1:4" ht="18.75" customHeight="1" x14ac:dyDescent="0.15">
      <c r="A149" s="139"/>
      <c r="B149" s="140"/>
      <c r="C149" s="138"/>
      <c r="D149" s="138"/>
    </row>
    <row r="150" spans="1:4" ht="18.75" customHeight="1" x14ac:dyDescent="0.15">
      <c r="A150" s="139"/>
      <c r="B150" s="140"/>
      <c r="C150" s="138"/>
      <c r="D150" s="138"/>
    </row>
    <row r="151" spans="1:4" ht="18.75" customHeight="1" x14ac:dyDescent="0.15">
      <c r="A151" s="139"/>
      <c r="B151" s="140"/>
      <c r="C151" s="138"/>
      <c r="D151" s="138"/>
    </row>
    <row r="152" spans="1:4" ht="18.75" customHeight="1" x14ac:dyDescent="0.15">
      <c r="A152" s="139"/>
      <c r="B152" s="140"/>
      <c r="C152" s="138"/>
      <c r="D152" s="138"/>
    </row>
    <row r="153" spans="1:4" ht="18.75" customHeight="1" x14ac:dyDescent="0.15">
      <c r="A153" s="139"/>
      <c r="B153" s="140"/>
      <c r="C153" s="138"/>
      <c r="D153" s="138"/>
    </row>
    <row r="154" spans="1:4" ht="18.75" customHeight="1" x14ac:dyDescent="0.15">
      <c r="A154" s="139"/>
      <c r="B154" s="140"/>
      <c r="C154" s="138"/>
      <c r="D154" s="138"/>
    </row>
    <row r="155" spans="1:4" ht="18.75" customHeight="1" x14ac:dyDescent="0.15">
      <c r="A155" s="139"/>
      <c r="B155" s="140"/>
      <c r="C155" s="138"/>
      <c r="D155" s="138"/>
    </row>
    <row r="156" spans="1:4" ht="18.75" customHeight="1" x14ac:dyDescent="0.15">
      <c r="A156" s="139"/>
      <c r="B156" s="140"/>
      <c r="C156" s="138"/>
      <c r="D156" s="138"/>
    </row>
    <row r="157" spans="1:4" ht="18.75" customHeight="1" x14ac:dyDescent="0.15">
      <c r="A157" s="139"/>
      <c r="B157" s="140"/>
      <c r="C157" s="138"/>
      <c r="D157" s="138"/>
    </row>
    <row r="158" spans="1:4" ht="18.75" customHeight="1" x14ac:dyDescent="0.15">
      <c r="A158" s="139"/>
      <c r="B158" s="140"/>
      <c r="C158" s="138"/>
      <c r="D158" s="138"/>
    </row>
    <row r="159" spans="1:4" ht="18.75" customHeight="1" x14ac:dyDescent="0.15">
      <c r="A159" s="139"/>
      <c r="B159" s="140"/>
      <c r="C159" s="138"/>
      <c r="D159" s="138"/>
    </row>
    <row r="160" spans="1:4" ht="18.75" customHeight="1" x14ac:dyDescent="0.15">
      <c r="A160" s="139"/>
      <c r="B160" s="140"/>
      <c r="C160" s="138"/>
      <c r="D160" s="138"/>
    </row>
    <row r="161" spans="1:4" ht="18.75" customHeight="1" x14ac:dyDescent="0.15">
      <c r="A161" s="139"/>
      <c r="B161" s="140"/>
      <c r="C161" s="138"/>
      <c r="D161" s="138"/>
    </row>
    <row r="162" spans="1:4" ht="18.75" customHeight="1" x14ac:dyDescent="0.15">
      <c r="A162" s="139"/>
      <c r="B162" s="140"/>
      <c r="C162" s="138"/>
      <c r="D162" s="138"/>
    </row>
    <row r="163" spans="1:4" ht="18.75" customHeight="1" x14ac:dyDescent="0.15">
      <c r="A163" s="139"/>
      <c r="B163" s="140"/>
      <c r="C163" s="138"/>
      <c r="D163" s="138"/>
    </row>
    <row r="164" spans="1:4" ht="18.75" customHeight="1" x14ac:dyDescent="0.15">
      <c r="A164" s="139"/>
      <c r="B164" s="140"/>
      <c r="C164" s="138"/>
      <c r="D164" s="138"/>
    </row>
    <row r="165" spans="1:4" ht="18.75" customHeight="1" x14ac:dyDescent="0.15">
      <c r="A165" s="139"/>
      <c r="B165" s="140"/>
      <c r="C165" s="138"/>
      <c r="D165" s="138"/>
    </row>
    <row r="166" spans="1:4" ht="18.75" customHeight="1" x14ac:dyDescent="0.15">
      <c r="A166" s="139"/>
      <c r="B166" s="140"/>
      <c r="C166" s="138"/>
      <c r="D166" s="138"/>
    </row>
    <row r="167" spans="1:4" ht="18.75" customHeight="1" x14ac:dyDescent="0.15">
      <c r="A167" s="139"/>
      <c r="B167" s="140"/>
      <c r="C167" s="138"/>
      <c r="D167" s="138"/>
    </row>
    <row r="168" spans="1:4" ht="18.75" customHeight="1" x14ac:dyDescent="0.15">
      <c r="A168" s="139"/>
      <c r="B168" s="140"/>
      <c r="C168" s="138"/>
      <c r="D168" s="138"/>
    </row>
    <row r="169" spans="1:4" ht="18.75" customHeight="1" x14ac:dyDescent="0.15">
      <c r="A169" s="139"/>
      <c r="B169" s="140"/>
      <c r="C169" s="138"/>
      <c r="D169" s="138"/>
    </row>
    <row r="170" spans="1:4" ht="18.75" customHeight="1" x14ac:dyDescent="0.15">
      <c r="A170" s="139"/>
      <c r="B170" s="140"/>
      <c r="C170" s="138"/>
      <c r="D170" s="138"/>
    </row>
    <row r="171" spans="1:4" ht="18.75" customHeight="1" x14ac:dyDescent="0.15">
      <c r="A171" s="139"/>
      <c r="B171" s="140"/>
      <c r="C171" s="138"/>
      <c r="D171" s="138"/>
    </row>
    <row r="172" spans="1:4" ht="18.75" customHeight="1" x14ac:dyDescent="0.15">
      <c r="A172" s="139"/>
      <c r="B172" s="140"/>
      <c r="C172" s="138"/>
      <c r="D172" s="138"/>
    </row>
    <row r="173" spans="1:4" ht="18.75" customHeight="1" x14ac:dyDescent="0.15">
      <c r="A173" s="139"/>
      <c r="B173" s="140"/>
      <c r="C173" s="138"/>
      <c r="D173" s="138"/>
    </row>
    <row r="174" spans="1:4" ht="18.75" customHeight="1" x14ac:dyDescent="0.15">
      <c r="A174" s="139"/>
      <c r="B174" s="140"/>
      <c r="C174" s="138"/>
      <c r="D174" s="138"/>
    </row>
    <row r="175" spans="1:4" ht="18.75" customHeight="1" x14ac:dyDescent="0.15">
      <c r="A175" s="139"/>
      <c r="B175" s="140"/>
      <c r="C175" s="138"/>
      <c r="D175" s="138"/>
    </row>
    <row r="176" spans="1:4" ht="18.75" customHeight="1" x14ac:dyDescent="0.15">
      <c r="A176" s="139"/>
      <c r="B176" s="140"/>
      <c r="C176" s="138"/>
      <c r="D176" s="138"/>
    </row>
    <row r="177" spans="1:4" ht="18.75" customHeight="1" x14ac:dyDescent="0.15">
      <c r="A177" s="139"/>
      <c r="B177" s="140"/>
      <c r="C177" s="138"/>
      <c r="D177" s="138"/>
    </row>
    <row r="178" spans="1:4" ht="18.75" customHeight="1" x14ac:dyDescent="0.15">
      <c r="A178" s="139"/>
      <c r="B178" s="140"/>
      <c r="C178" s="138"/>
      <c r="D178" s="138"/>
    </row>
    <row r="179" spans="1:4" ht="18.75" customHeight="1" x14ac:dyDescent="0.15">
      <c r="A179" s="139"/>
      <c r="B179" s="140"/>
      <c r="C179" s="138"/>
      <c r="D179" s="138"/>
    </row>
    <row r="180" spans="1:4" ht="18.75" customHeight="1" x14ac:dyDescent="0.15">
      <c r="A180" s="139"/>
      <c r="B180" s="140"/>
      <c r="C180" s="138"/>
      <c r="D180" s="138"/>
    </row>
    <row r="181" spans="1:4" ht="18.75" customHeight="1" x14ac:dyDescent="0.15">
      <c r="A181" s="139"/>
      <c r="B181" s="140"/>
      <c r="C181" s="138"/>
      <c r="D181" s="138"/>
    </row>
    <row r="182" spans="1:4" ht="18.75" customHeight="1" x14ac:dyDescent="0.15">
      <c r="A182" s="139"/>
      <c r="B182" s="140"/>
      <c r="C182" s="138"/>
      <c r="D182" s="138"/>
    </row>
    <row r="183" spans="1:4" ht="18.75" customHeight="1" x14ac:dyDescent="0.15">
      <c r="A183" s="139"/>
      <c r="B183" s="140"/>
      <c r="C183" s="138"/>
      <c r="D183" s="138"/>
    </row>
    <row r="184" spans="1:4" ht="18.75" customHeight="1" x14ac:dyDescent="0.15">
      <c r="A184" s="139"/>
      <c r="B184" s="140"/>
      <c r="C184" s="138"/>
      <c r="D184" s="138"/>
    </row>
    <row r="185" spans="1:4" ht="18.75" customHeight="1" x14ac:dyDescent="0.15">
      <c r="A185" s="139"/>
      <c r="B185" s="140"/>
      <c r="C185" s="138"/>
      <c r="D185" s="138"/>
    </row>
    <row r="186" spans="1:4" ht="18.75" customHeight="1" x14ac:dyDescent="0.15">
      <c r="A186" s="139"/>
      <c r="B186" s="140"/>
      <c r="C186" s="138"/>
      <c r="D186" s="138"/>
    </row>
    <row r="187" spans="1:4" ht="18.75" customHeight="1" x14ac:dyDescent="0.15">
      <c r="A187" s="139"/>
      <c r="B187" s="140"/>
      <c r="C187" s="138"/>
      <c r="D187" s="138"/>
    </row>
    <row r="188" spans="1:4" ht="18.75" customHeight="1" x14ac:dyDescent="0.15">
      <c r="A188" s="139"/>
      <c r="B188" s="140"/>
      <c r="C188" s="138"/>
      <c r="D188" s="138"/>
    </row>
    <row r="189" spans="1:4" ht="18.75" customHeight="1" x14ac:dyDescent="0.15">
      <c r="A189" s="139"/>
      <c r="B189" s="140"/>
      <c r="C189" s="138"/>
      <c r="D189" s="138"/>
    </row>
    <row r="190" spans="1:4" ht="18.75" customHeight="1" x14ac:dyDescent="0.15">
      <c r="A190" s="139"/>
      <c r="B190" s="140"/>
      <c r="C190" s="138"/>
      <c r="D190" s="138"/>
    </row>
    <row r="191" spans="1:4" ht="18.75" customHeight="1" x14ac:dyDescent="0.15">
      <c r="A191" s="139"/>
      <c r="B191" s="140"/>
      <c r="C191" s="138"/>
      <c r="D191" s="138"/>
    </row>
    <row r="192" spans="1:4" ht="18.75" customHeight="1" x14ac:dyDescent="0.15">
      <c r="A192" s="139"/>
      <c r="B192" s="140"/>
      <c r="C192" s="138"/>
      <c r="D192" s="138"/>
    </row>
    <row r="193" spans="1:4" ht="18.75" customHeight="1" x14ac:dyDescent="0.15">
      <c r="A193" s="139"/>
      <c r="B193" s="140"/>
      <c r="C193" s="138"/>
      <c r="D193" s="138"/>
    </row>
    <row r="194" spans="1:4" ht="18.75" customHeight="1" x14ac:dyDescent="0.15">
      <c r="A194" s="139"/>
      <c r="B194" s="140"/>
      <c r="C194" s="138"/>
      <c r="D194" s="138"/>
    </row>
    <row r="195" spans="1:4" ht="18.75" customHeight="1" x14ac:dyDescent="0.15">
      <c r="A195" s="139"/>
      <c r="B195" s="140"/>
      <c r="C195" s="138"/>
      <c r="D195" s="138"/>
    </row>
    <row r="196" spans="1:4" ht="18.75" customHeight="1" x14ac:dyDescent="0.15">
      <c r="A196" s="139"/>
      <c r="B196" s="140"/>
      <c r="C196" s="138"/>
      <c r="D196" s="138"/>
    </row>
    <row r="197" spans="1:4" ht="18.75" customHeight="1" x14ac:dyDescent="0.15">
      <c r="A197" s="139"/>
      <c r="B197" s="140"/>
      <c r="C197" s="138"/>
      <c r="D197" s="138"/>
    </row>
    <row r="198" spans="1:4" ht="18.75" customHeight="1" x14ac:dyDescent="0.15">
      <c r="A198" s="139"/>
      <c r="B198" s="140"/>
      <c r="C198" s="138"/>
      <c r="D198" s="138"/>
    </row>
    <row r="199" spans="1:4" ht="18.75" customHeight="1" x14ac:dyDescent="0.15">
      <c r="A199" s="139"/>
      <c r="B199" s="140"/>
      <c r="C199" s="138"/>
      <c r="D199" s="138"/>
    </row>
    <row r="200" spans="1:4" ht="18.75" customHeight="1" x14ac:dyDescent="0.15">
      <c r="A200" s="139"/>
      <c r="B200" s="140"/>
      <c r="C200" s="138"/>
      <c r="D200" s="138"/>
    </row>
    <row r="201" spans="1:4" ht="18.75" customHeight="1" x14ac:dyDescent="0.15">
      <c r="A201" s="139"/>
      <c r="B201" s="140"/>
      <c r="C201" s="138"/>
      <c r="D201" s="138"/>
    </row>
    <row r="202" spans="1:4" ht="18.75" customHeight="1" x14ac:dyDescent="0.15">
      <c r="A202" s="139"/>
      <c r="B202" s="140"/>
      <c r="C202" s="138"/>
      <c r="D202" s="138"/>
    </row>
    <row r="203" spans="1:4" ht="18.75" customHeight="1" x14ac:dyDescent="0.15">
      <c r="A203" s="139"/>
      <c r="B203" s="140"/>
      <c r="C203" s="138"/>
      <c r="D203" s="138"/>
    </row>
    <row r="204" spans="1:4" ht="18.75" customHeight="1" x14ac:dyDescent="0.15">
      <c r="A204" s="139"/>
      <c r="B204" s="140"/>
      <c r="C204" s="138"/>
      <c r="D204" s="138"/>
    </row>
    <row r="205" spans="1:4" ht="18.75" customHeight="1" x14ac:dyDescent="0.15">
      <c r="A205" s="139"/>
      <c r="B205" s="140"/>
      <c r="C205" s="138"/>
      <c r="D205" s="138"/>
    </row>
    <row r="206" spans="1:4" ht="18.75" customHeight="1" x14ac:dyDescent="0.15">
      <c r="A206" s="139"/>
      <c r="B206" s="140"/>
      <c r="C206" s="138"/>
      <c r="D206" s="138"/>
    </row>
    <row r="207" spans="1:4" ht="18.75" customHeight="1" x14ac:dyDescent="0.15">
      <c r="A207" s="139"/>
      <c r="B207" s="140"/>
      <c r="C207" s="138"/>
      <c r="D207" s="138"/>
    </row>
    <row r="208" spans="1:4" ht="18.75" customHeight="1" x14ac:dyDescent="0.15">
      <c r="A208" s="139"/>
      <c r="B208" s="140"/>
      <c r="C208" s="138"/>
      <c r="D208" s="138"/>
    </row>
    <row r="209" spans="1:4" ht="18.75" customHeight="1" x14ac:dyDescent="0.15">
      <c r="A209" s="139"/>
      <c r="B209" s="140"/>
      <c r="C209" s="138"/>
      <c r="D209" s="138"/>
    </row>
    <row r="210" spans="1:4" ht="18.75" customHeight="1" x14ac:dyDescent="0.15">
      <c r="A210" s="139"/>
      <c r="B210" s="140"/>
      <c r="C210" s="138"/>
      <c r="D210" s="138"/>
    </row>
    <row r="211" spans="1:4" ht="18.75" customHeight="1" x14ac:dyDescent="0.15">
      <c r="A211" s="139"/>
      <c r="B211" s="140"/>
      <c r="C211" s="138"/>
      <c r="D211" s="138"/>
    </row>
    <row r="212" spans="1:4" ht="18.75" customHeight="1" x14ac:dyDescent="0.15">
      <c r="A212" s="139"/>
      <c r="B212" s="140"/>
      <c r="C212" s="138"/>
      <c r="D212" s="138"/>
    </row>
    <row r="213" spans="1:4" ht="18.75" customHeight="1" x14ac:dyDescent="0.15">
      <c r="A213" s="139"/>
      <c r="B213" s="140"/>
      <c r="C213" s="138"/>
      <c r="D213" s="138"/>
    </row>
    <row r="214" spans="1:4" ht="18.75" customHeight="1" x14ac:dyDescent="0.15">
      <c r="A214" s="139"/>
      <c r="B214" s="140"/>
      <c r="C214" s="138"/>
      <c r="D214" s="138"/>
    </row>
    <row r="215" spans="1:4" ht="18.75" customHeight="1" x14ac:dyDescent="0.15">
      <c r="A215" s="139"/>
      <c r="B215" s="140"/>
      <c r="C215" s="138"/>
      <c r="D215" s="138"/>
    </row>
    <row r="216" spans="1:4" ht="18.75" customHeight="1" x14ac:dyDescent="0.15">
      <c r="A216" s="139"/>
      <c r="B216" s="140"/>
      <c r="C216" s="138"/>
      <c r="D216" s="138"/>
    </row>
    <row r="217" spans="1:4" ht="18.75" customHeight="1" x14ac:dyDescent="0.15">
      <c r="A217" s="139"/>
      <c r="B217" s="140"/>
      <c r="C217" s="138"/>
      <c r="D217" s="138"/>
    </row>
    <row r="218" spans="1:4" ht="18.75" customHeight="1" x14ac:dyDescent="0.15">
      <c r="A218" s="139"/>
      <c r="B218" s="140"/>
      <c r="C218" s="138"/>
      <c r="D218" s="138"/>
    </row>
    <row r="219" spans="1:4" ht="18.75" customHeight="1" x14ac:dyDescent="0.15">
      <c r="A219" s="139"/>
      <c r="B219" s="140"/>
      <c r="C219" s="138"/>
      <c r="D219" s="138"/>
    </row>
    <row r="220" spans="1:4" ht="18.75" customHeight="1" x14ac:dyDescent="0.15">
      <c r="A220" s="139"/>
      <c r="B220" s="140"/>
      <c r="C220" s="138"/>
      <c r="D220" s="138"/>
    </row>
    <row r="221" spans="1:4" ht="18.75" customHeight="1" x14ac:dyDescent="0.15">
      <c r="A221" s="139"/>
      <c r="B221" s="140"/>
      <c r="C221" s="138"/>
      <c r="D221" s="138"/>
    </row>
    <row r="222" spans="1:4" ht="18.75" customHeight="1" x14ac:dyDescent="0.15">
      <c r="A222" s="139"/>
      <c r="B222" s="140"/>
      <c r="C222" s="138"/>
      <c r="D222" s="138"/>
    </row>
    <row r="223" spans="1:4" ht="18.75" customHeight="1" x14ac:dyDescent="0.15">
      <c r="A223" s="139"/>
      <c r="B223" s="140"/>
      <c r="C223" s="138"/>
      <c r="D223" s="138"/>
    </row>
    <row r="224" spans="1:4" ht="18.75" customHeight="1" x14ac:dyDescent="0.15">
      <c r="A224" s="139"/>
      <c r="B224" s="140"/>
      <c r="C224" s="138"/>
      <c r="D224" s="138"/>
    </row>
    <row r="225" spans="1:4" ht="18.75" customHeight="1" x14ac:dyDescent="0.15">
      <c r="A225" s="139"/>
      <c r="B225" s="140"/>
      <c r="C225" s="138"/>
      <c r="D225" s="138"/>
    </row>
    <row r="226" spans="1:4" ht="18.75" customHeight="1" x14ac:dyDescent="0.15">
      <c r="A226" s="139"/>
      <c r="B226" s="140"/>
      <c r="C226" s="138"/>
      <c r="D226" s="138"/>
    </row>
    <row r="227" spans="1:4" ht="18.75" customHeight="1" x14ac:dyDescent="0.15">
      <c r="A227" s="139"/>
      <c r="B227" s="140"/>
      <c r="C227" s="138"/>
      <c r="D227" s="138"/>
    </row>
    <row r="228" spans="1:4" ht="18.75" customHeight="1" x14ac:dyDescent="0.15">
      <c r="A228" s="139"/>
      <c r="B228" s="140"/>
      <c r="C228" s="138"/>
      <c r="D228" s="138"/>
    </row>
    <row r="229" spans="1:4" ht="18.75" customHeight="1" x14ac:dyDescent="0.15">
      <c r="A229" s="139"/>
      <c r="B229" s="140"/>
      <c r="C229" s="138"/>
      <c r="D229" s="138"/>
    </row>
    <row r="230" spans="1:4" ht="18.75" customHeight="1" x14ac:dyDescent="0.15">
      <c r="A230" s="139"/>
      <c r="B230" s="140"/>
      <c r="C230" s="138"/>
      <c r="D230" s="138"/>
    </row>
    <row r="231" spans="1:4" ht="18.75" customHeight="1" x14ac:dyDescent="0.15">
      <c r="A231" s="139"/>
      <c r="B231" s="140"/>
      <c r="C231" s="138"/>
      <c r="D231" s="138"/>
    </row>
    <row r="232" spans="1:4" ht="18.75" customHeight="1" x14ac:dyDescent="0.15">
      <c r="A232" s="139"/>
      <c r="B232" s="140"/>
      <c r="C232" s="138"/>
      <c r="D232" s="138"/>
    </row>
    <row r="233" spans="1:4" ht="18.75" customHeight="1" x14ac:dyDescent="0.15">
      <c r="A233" s="139"/>
      <c r="B233" s="140"/>
      <c r="C233" s="138"/>
      <c r="D233" s="138"/>
    </row>
    <row r="234" spans="1:4" ht="18.75" customHeight="1" x14ac:dyDescent="0.15">
      <c r="A234" s="139"/>
      <c r="B234" s="140"/>
      <c r="C234" s="138"/>
      <c r="D234" s="138"/>
    </row>
    <row r="235" spans="1:4" ht="18.75" customHeight="1" x14ac:dyDescent="0.15">
      <c r="A235" s="139"/>
      <c r="B235" s="140"/>
      <c r="C235" s="138"/>
      <c r="D235" s="138"/>
    </row>
    <row r="236" spans="1:4" ht="18.75" customHeight="1" x14ac:dyDescent="0.15">
      <c r="A236" s="139"/>
      <c r="B236" s="140"/>
      <c r="C236" s="138"/>
      <c r="D236" s="138"/>
    </row>
    <row r="237" spans="1:4" ht="18.75" customHeight="1" x14ac:dyDescent="0.15">
      <c r="A237" s="139"/>
      <c r="B237" s="140"/>
      <c r="C237" s="138"/>
      <c r="D237" s="138"/>
    </row>
    <row r="238" spans="1:4" ht="18.75" customHeight="1" x14ac:dyDescent="0.15">
      <c r="A238" s="139"/>
      <c r="B238" s="140"/>
      <c r="C238" s="138"/>
      <c r="D238" s="138"/>
    </row>
    <row r="239" spans="1:4" ht="18.75" customHeight="1" x14ac:dyDescent="0.15">
      <c r="A239" s="139"/>
      <c r="B239" s="140"/>
      <c r="C239" s="138"/>
      <c r="D239" s="138"/>
    </row>
    <row r="240" spans="1:4" ht="18.75" customHeight="1" x14ac:dyDescent="0.15">
      <c r="A240" s="139"/>
      <c r="B240" s="140"/>
      <c r="C240" s="138"/>
      <c r="D240" s="138"/>
    </row>
    <row r="241" spans="1:4" ht="18.75" customHeight="1" x14ac:dyDescent="0.15">
      <c r="A241" s="139"/>
      <c r="B241" s="140"/>
      <c r="C241" s="138"/>
      <c r="D241" s="138"/>
    </row>
    <row r="242" spans="1:4" ht="18.75" customHeight="1" x14ac:dyDescent="0.15">
      <c r="A242" s="139"/>
      <c r="B242" s="140"/>
      <c r="C242" s="138"/>
      <c r="D242" s="138"/>
    </row>
    <row r="243" spans="1:4" ht="18.75" customHeight="1" x14ac:dyDescent="0.15">
      <c r="A243" s="139"/>
      <c r="B243" s="140"/>
      <c r="C243" s="138"/>
      <c r="D243" s="138"/>
    </row>
    <row r="244" spans="1:4" ht="18.75" customHeight="1" x14ac:dyDescent="0.15">
      <c r="A244" s="139"/>
      <c r="B244" s="140"/>
      <c r="C244" s="138"/>
      <c r="D244" s="138"/>
    </row>
    <row r="245" spans="1:4" ht="18.75" customHeight="1" x14ac:dyDescent="0.15">
      <c r="A245" s="139"/>
      <c r="B245" s="140"/>
      <c r="C245" s="138"/>
      <c r="D245" s="138"/>
    </row>
    <row r="246" spans="1:4" ht="18.75" customHeight="1" x14ac:dyDescent="0.15">
      <c r="A246" s="139"/>
      <c r="B246" s="140"/>
      <c r="C246" s="138"/>
      <c r="D246" s="138"/>
    </row>
    <row r="247" spans="1:4" ht="18.75" customHeight="1" x14ac:dyDescent="0.15">
      <c r="A247" s="139"/>
      <c r="B247" s="140"/>
      <c r="C247" s="138"/>
      <c r="D247" s="138"/>
    </row>
    <row r="248" spans="1:4" ht="18.75" customHeight="1" x14ac:dyDescent="0.15">
      <c r="A248" s="139"/>
      <c r="B248" s="140"/>
      <c r="C248" s="138"/>
      <c r="D248" s="138"/>
    </row>
    <row r="249" spans="1:4" ht="18.75" customHeight="1" x14ac:dyDescent="0.15">
      <c r="A249" s="139"/>
      <c r="B249" s="140"/>
      <c r="C249" s="138"/>
      <c r="D249" s="138"/>
    </row>
    <row r="250" spans="1:4" ht="18.75" customHeight="1" x14ac:dyDescent="0.15">
      <c r="A250" s="139"/>
      <c r="B250" s="140"/>
      <c r="C250" s="138"/>
      <c r="D250" s="138"/>
    </row>
    <row r="251" spans="1:4" ht="18.75" customHeight="1" x14ac:dyDescent="0.15">
      <c r="A251" s="139"/>
      <c r="B251" s="140"/>
      <c r="C251" s="138"/>
      <c r="D251" s="138"/>
    </row>
    <row r="252" spans="1:4" ht="18.75" customHeight="1" x14ac:dyDescent="0.15">
      <c r="A252" s="139"/>
      <c r="B252" s="140"/>
      <c r="C252" s="138"/>
      <c r="D252" s="138"/>
    </row>
    <row r="253" spans="1:4" ht="18.75" customHeight="1" x14ac:dyDescent="0.15">
      <c r="A253" s="139"/>
      <c r="B253" s="140"/>
      <c r="C253" s="138"/>
      <c r="D253" s="138"/>
    </row>
    <row r="254" spans="1:4" ht="18.75" customHeight="1" x14ac:dyDescent="0.15">
      <c r="A254" s="139"/>
      <c r="B254" s="140"/>
      <c r="C254" s="138"/>
      <c r="D254" s="138"/>
    </row>
    <row r="255" spans="1:4" ht="18.75" customHeight="1" x14ac:dyDescent="0.15">
      <c r="A255" s="139"/>
      <c r="B255" s="140"/>
      <c r="C255" s="138"/>
      <c r="D255" s="138"/>
    </row>
    <row r="256" spans="1:4" ht="18.75" customHeight="1" x14ac:dyDescent="0.15">
      <c r="A256" s="139"/>
      <c r="B256" s="140"/>
      <c r="C256" s="138"/>
      <c r="D256" s="138"/>
    </row>
    <row r="257" spans="1:4" ht="18.75" customHeight="1" x14ac:dyDescent="0.15">
      <c r="A257" s="139"/>
      <c r="B257" s="140"/>
      <c r="C257" s="138"/>
      <c r="D257" s="138"/>
    </row>
    <row r="258" spans="1:4" ht="18.75" customHeight="1" x14ac:dyDescent="0.15">
      <c r="A258" s="139"/>
      <c r="B258" s="140"/>
      <c r="C258" s="138"/>
      <c r="D258" s="138"/>
    </row>
    <row r="259" spans="1:4" ht="18.75" customHeight="1" x14ac:dyDescent="0.15">
      <c r="A259" s="139"/>
      <c r="B259" s="140"/>
      <c r="C259" s="138"/>
      <c r="D259" s="138"/>
    </row>
    <row r="260" spans="1:4" ht="18.75" customHeight="1" x14ac:dyDescent="0.15">
      <c r="A260" s="139"/>
      <c r="B260" s="140"/>
      <c r="C260" s="138"/>
      <c r="D260" s="138"/>
    </row>
    <row r="261" spans="1:4" ht="18.75" customHeight="1" x14ac:dyDescent="0.15">
      <c r="A261" s="139"/>
      <c r="B261" s="140"/>
      <c r="C261" s="138"/>
      <c r="D261" s="138"/>
    </row>
    <row r="262" spans="1:4" ht="18.75" customHeight="1" x14ac:dyDescent="0.15">
      <c r="A262" s="139"/>
      <c r="B262" s="140"/>
      <c r="C262" s="138"/>
      <c r="D262" s="138"/>
    </row>
    <row r="263" spans="1:4" ht="18.75" customHeight="1" x14ac:dyDescent="0.15">
      <c r="A263" s="139"/>
      <c r="B263" s="140"/>
      <c r="C263" s="138"/>
      <c r="D263" s="138"/>
    </row>
    <row r="264" spans="1:4" ht="18.75" customHeight="1" x14ac:dyDescent="0.15">
      <c r="A264" s="139"/>
      <c r="B264" s="140"/>
      <c r="C264" s="138"/>
      <c r="D264" s="138"/>
    </row>
    <row r="265" spans="1:4" ht="18.75" customHeight="1" x14ac:dyDescent="0.15">
      <c r="A265" s="139"/>
      <c r="B265" s="140"/>
      <c r="C265" s="138"/>
      <c r="D265" s="138"/>
    </row>
    <row r="266" spans="1:4" ht="18.75" customHeight="1" x14ac:dyDescent="0.15">
      <c r="A266" s="139"/>
      <c r="B266" s="140"/>
      <c r="C266" s="138"/>
      <c r="D266" s="138"/>
    </row>
    <row r="267" spans="1:4" ht="18.75" customHeight="1" x14ac:dyDescent="0.15">
      <c r="A267" s="139"/>
      <c r="B267" s="140"/>
      <c r="C267" s="138"/>
      <c r="D267" s="138"/>
    </row>
    <row r="268" spans="1:4" ht="18.75" customHeight="1" x14ac:dyDescent="0.15">
      <c r="A268" s="139"/>
      <c r="B268" s="140"/>
      <c r="C268" s="138"/>
      <c r="D268" s="138"/>
    </row>
    <row r="269" spans="1:4" ht="18.75" customHeight="1" x14ac:dyDescent="0.15">
      <c r="A269" s="139"/>
      <c r="B269" s="140"/>
      <c r="C269" s="138"/>
      <c r="D269" s="138"/>
    </row>
    <row r="270" spans="1:4" ht="18.75" customHeight="1" x14ac:dyDescent="0.15">
      <c r="A270" s="139"/>
      <c r="B270" s="140"/>
      <c r="C270" s="138"/>
      <c r="D270" s="138"/>
    </row>
    <row r="271" spans="1:4" ht="18.75" customHeight="1" x14ac:dyDescent="0.15">
      <c r="A271" s="139"/>
      <c r="B271" s="140"/>
      <c r="C271" s="138"/>
      <c r="D271" s="138"/>
    </row>
    <row r="272" spans="1:4" ht="18.75" customHeight="1" x14ac:dyDescent="0.15">
      <c r="A272" s="139"/>
      <c r="B272" s="140"/>
      <c r="C272" s="138"/>
      <c r="D272" s="138"/>
    </row>
    <row r="273" spans="1:4" ht="18.75" customHeight="1" x14ac:dyDescent="0.15">
      <c r="A273" s="139"/>
      <c r="B273" s="140"/>
      <c r="C273" s="138"/>
      <c r="D273" s="138"/>
    </row>
    <row r="274" spans="1:4" ht="18.75" customHeight="1" x14ac:dyDescent="0.15">
      <c r="A274" s="139"/>
      <c r="B274" s="140"/>
      <c r="C274" s="138"/>
      <c r="D274" s="138"/>
    </row>
    <row r="275" spans="1:4" ht="18.75" customHeight="1" x14ac:dyDescent="0.15">
      <c r="A275" s="139"/>
      <c r="B275" s="140"/>
      <c r="C275" s="138"/>
      <c r="D275" s="138"/>
    </row>
    <row r="276" spans="1:4" ht="18.75" customHeight="1" x14ac:dyDescent="0.15">
      <c r="A276" s="139"/>
      <c r="B276" s="140"/>
      <c r="C276" s="138"/>
      <c r="D276" s="138"/>
    </row>
    <row r="277" spans="1:4" ht="18.75" customHeight="1" x14ac:dyDescent="0.15">
      <c r="A277" s="139"/>
      <c r="B277" s="140"/>
      <c r="C277" s="138"/>
      <c r="D277" s="138"/>
    </row>
    <row r="278" spans="1:4" ht="18.75" customHeight="1" x14ac:dyDescent="0.15">
      <c r="A278" s="139"/>
      <c r="B278" s="140"/>
      <c r="C278" s="138"/>
      <c r="D278" s="138"/>
    </row>
    <row r="279" spans="1:4" ht="18.75" customHeight="1" x14ac:dyDescent="0.15">
      <c r="A279" s="139"/>
      <c r="B279" s="140"/>
      <c r="C279" s="138"/>
      <c r="D279" s="138"/>
    </row>
    <row r="280" spans="1:4" ht="18.75" customHeight="1" x14ac:dyDescent="0.15">
      <c r="A280" s="139"/>
      <c r="B280" s="140"/>
      <c r="C280" s="138"/>
      <c r="D280" s="138"/>
    </row>
    <row r="281" spans="1:4" ht="18.75" customHeight="1" x14ac:dyDescent="0.15">
      <c r="A281" s="139"/>
      <c r="B281" s="140"/>
      <c r="C281" s="138"/>
      <c r="D281" s="138"/>
    </row>
    <row r="282" spans="1:4" ht="18.75" customHeight="1" x14ac:dyDescent="0.15">
      <c r="A282" s="139"/>
      <c r="B282" s="140"/>
      <c r="C282" s="138"/>
      <c r="D282" s="138"/>
    </row>
    <row r="283" spans="1:4" ht="18.75" customHeight="1" x14ac:dyDescent="0.15">
      <c r="A283" s="139"/>
      <c r="B283" s="140"/>
      <c r="C283" s="138"/>
      <c r="D283" s="138"/>
    </row>
    <row r="284" spans="1:4" ht="18.75" customHeight="1" x14ac:dyDescent="0.15">
      <c r="A284" s="139"/>
      <c r="B284" s="140"/>
      <c r="C284" s="138"/>
      <c r="D284" s="138"/>
    </row>
    <row r="285" spans="1:4" ht="18.75" customHeight="1" x14ac:dyDescent="0.15">
      <c r="A285" s="139"/>
      <c r="B285" s="140"/>
      <c r="C285" s="138"/>
      <c r="D285" s="138"/>
    </row>
    <row r="286" spans="1:4" ht="18.75" customHeight="1" x14ac:dyDescent="0.15">
      <c r="A286" s="139"/>
      <c r="B286" s="140"/>
      <c r="C286" s="138"/>
      <c r="D286" s="138"/>
    </row>
    <row r="287" spans="1:4" ht="18.75" customHeight="1" x14ac:dyDescent="0.15">
      <c r="A287" s="139"/>
      <c r="B287" s="140"/>
      <c r="C287" s="138"/>
      <c r="D287" s="138"/>
    </row>
    <row r="288" spans="1:4" ht="18.75" customHeight="1" x14ac:dyDescent="0.15">
      <c r="A288" s="139"/>
      <c r="B288" s="140"/>
      <c r="C288" s="138"/>
      <c r="D288" s="138"/>
    </row>
    <row r="289" spans="1:4" ht="18.75" customHeight="1" x14ac:dyDescent="0.15">
      <c r="A289" s="139"/>
      <c r="B289" s="140"/>
      <c r="C289" s="138"/>
      <c r="D289" s="138"/>
    </row>
    <row r="290" spans="1:4" ht="18.75" customHeight="1" x14ac:dyDescent="0.15">
      <c r="A290" s="139"/>
      <c r="B290" s="140"/>
      <c r="C290" s="138"/>
      <c r="D290" s="138"/>
    </row>
    <row r="291" spans="1:4" ht="18.75" customHeight="1" x14ac:dyDescent="0.15">
      <c r="A291" s="139"/>
      <c r="B291" s="140"/>
      <c r="C291" s="138"/>
      <c r="D291" s="138"/>
    </row>
    <row r="292" spans="1:4" ht="18.75" customHeight="1" x14ac:dyDescent="0.15">
      <c r="A292" s="139"/>
      <c r="B292" s="140"/>
      <c r="C292" s="138"/>
      <c r="D292" s="138"/>
    </row>
    <row r="293" spans="1:4" ht="18.75" customHeight="1" x14ac:dyDescent="0.15">
      <c r="A293" s="139"/>
      <c r="B293" s="140"/>
      <c r="C293" s="138"/>
      <c r="D293" s="138"/>
    </row>
    <row r="294" spans="1:4" ht="18.75" customHeight="1" x14ac:dyDescent="0.15">
      <c r="A294" s="139"/>
      <c r="B294" s="140"/>
      <c r="C294" s="138"/>
      <c r="D294" s="138"/>
    </row>
    <row r="295" spans="1:4" ht="18.75" customHeight="1" x14ac:dyDescent="0.15">
      <c r="A295" s="139"/>
      <c r="B295" s="140"/>
      <c r="C295" s="138"/>
      <c r="D295" s="138"/>
    </row>
    <row r="296" spans="1:4" ht="18.75" customHeight="1" x14ac:dyDescent="0.15">
      <c r="A296" s="139"/>
      <c r="B296" s="140"/>
      <c r="C296" s="138"/>
      <c r="D296" s="138"/>
    </row>
    <row r="297" spans="1:4" ht="18.75" customHeight="1" x14ac:dyDescent="0.15">
      <c r="A297" s="139"/>
      <c r="B297" s="140"/>
      <c r="C297" s="138"/>
      <c r="D297" s="138"/>
    </row>
    <row r="298" spans="1:4" ht="18.75" customHeight="1" x14ac:dyDescent="0.15">
      <c r="A298" s="139"/>
      <c r="B298" s="140"/>
      <c r="C298" s="138"/>
      <c r="D298" s="138"/>
    </row>
    <row r="299" spans="1:4" ht="18.75" customHeight="1" x14ac:dyDescent="0.15">
      <c r="A299" s="139"/>
      <c r="B299" s="140"/>
      <c r="C299" s="138"/>
      <c r="D299" s="138"/>
    </row>
    <row r="300" spans="1:4" ht="18.75" customHeight="1" x14ac:dyDescent="0.15">
      <c r="A300" s="139"/>
      <c r="B300" s="140"/>
      <c r="C300" s="138"/>
      <c r="D300" s="138"/>
    </row>
    <row r="301" spans="1:4" ht="18.75" customHeight="1" x14ac:dyDescent="0.15">
      <c r="A301" s="139"/>
      <c r="B301" s="140"/>
      <c r="C301" s="138"/>
      <c r="D301" s="138"/>
    </row>
    <row r="302" spans="1:4" ht="18.75" customHeight="1" x14ac:dyDescent="0.15">
      <c r="A302" s="139"/>
      <c r="B302" s="140"/>
      <c r="C302" s="138"/>
      <c r="D302" s="138"/>
    </row>
    <row r="303" spans="1:4" ht="18.75" customHeight="1" x14ac:dyDescent="0.15">
      <c r="A303" s="139"/>
      <c r="B303" s="140"/>
      <c r="C303" s="138"/>
      <c r="D303" s="138"/>
    </row>
    <row r="304" spans="1:4" ht="18.75" customHeight="1" x14ac:dyDescent="0.15">
      <c r="A304" s="139"/>
      <c r="B304" s="140"/>
      <c r="C304" s="138"/>
      <c r="D304" s="138"/>
    </row>
    <row r="305" spans="1:4" ht="18.75" customHeight="1" x14ac:dyDescent="0.15">
      <c r="A305" s="139"/>
      <c r="B305" s="140"/>
      <c r="C305" s="138"/>
      <c r="D305" s="138"/>
    </row>
    <row r="306" spans="1:4" ht="18.75" customHeight="1" x14ac:dyDescent="0.15">
      <c r="A306" s="139"/>
      <c r="B306" s="140"/>
      <c r="C306" s="138"/>
      <c r="D306" s="138"/>
    </row>
    <row r="307" spans="1:4" ht="18.75" customHeight="1" x14ac:dyDescent="0.15">
      <c r="A307" s="139"/>
      <c r="B307" s="140"/>
      <c r="C307" s="138"/>
      <c r="D307" s="138"/>
    </row>
    <row r="308" spans="1:4" ht="18.75" customHeight="1" x14ac:dyDescent="0.15">
      <c r="A308" s="139"/>
      <c r="B308" s="140"/>
      <c r="C308" s="138"/>
      <c r="D308" s="138"/>
    </row>
    <row r="309" spans="1:4" ht="18.75" customHeight="1" x14ac:dyDescent="0.15">
      <c r="A309" s="139"/>
      <c r="B309" s="140"/>
      <c r="C309" s="138"/>
      <c r="D309" s="138"/>
    </row>
    <row r="310" spans="1:4" ht="18.75" customHeight="1" x14ac:dyDescent="0.15">
      <c r="A310" s="139"/>
      <c r="B310" s="140"/>
      <c r="C310" s="138"/>
      <c r="D310" s="138"/>
    </row>
    <row r="311" spans="1:4" ht="18.75" customHeight="1" x14ac:dyDescent="0.15">
      <c r="A311" s="139"/>
      <c r="B311" s="140"/>
      <c r="C311" s="138"/>
      <c r="D311" s="138"/>
    </row>
    <row r="312" spans="1:4" ht="18.75" customHeight="1" x14ac:dyDescent="0.15">
      <c r="A312" s="139"/>
      <c r="B312" s="140"/>
      <c r="C312" s="138"/>
      <c r="D312" s="138"/>
    </row>
    <row r="313" spans="1:4" ht="18.75" customHeight="1" x14ac:dyDescent="0.15">
      <c r="A313" s="139"/>
      <c r="B313" s="140"/>
      <c r="C313" s="138"/>
      <c r="D313" s="138"/>
    </row>
    <row r="314" spans="1:4" ht="18.75" customHeight="1" x14ac:dyDescent="0.15">
      <c r="A314" s="139"/>
      <c r="B314" s="140"/>
      <c r="C314" s="138"/>
      <c r="D314" s="138"/>
    </row>
    <row r="315" spans="1:4" ht="18.75" customHeight="1" x14ac:dyDescent="0.15">
      <c r="A315" s="139"/>
      <c r="B315" s="140"/>
      <c r="C315" s="138"/>
      <c r="D315" s="138"/>
    </row>
    <row r="316" spans="1:4" ht="18.75" customHeight="1" x14ac:dyDescent="0.15">
      <c r="A316" s="139"/>
      <c r="B316" s="140"/>
      <c r="C316" s="138"/>
      <c r="D316" s="138"/>
    </row>
    <row r="317" spans="1:4" ht="18.75" customHeight="1" x14ac:dyDescent="0.15">
      <c r="A317" s="139"/>
      <c r="B317" s="140"/>
      <c r="C317" s="138"/>
      <c r="D317" s="138"/>
    </row>
    <row r="318" spans="1:4" ht="18.75" customHeight="1" x14ac:dyDescent="0.15">
      <c r="A318" s="139"/>
      <c r="B318" s="140"/>
      <c r="C318" s="138"/>
      <c r="D318" s="138"/>
    </row>
    <row r="319" spans="1:4" ht="18.75" customHeight="1" x14ac:dyDescent="0.15">
      <c r="A319" s="139"/>
      <c r="B319" s="140"/>
      <c r="C319" s="138"/>
      <c r="D319" s="138"/>
    </row>
    <row r="320" spans="1:4" ht="18.75" customHeight="1" x14ac:dyDescent="0.15">
      <c r="A320" s="139"/>
      <c r="B320" s="140"/>
      <c r="C320" s="138"/>
      <c r="D320" s="138"/>
    </row>
    <row r="321" spans="1:4" ht="18.75" customHeight="1" x14ac:dyDescent="0.15">
      <c r="A321" s="139"/>
      <c r="B321" s="140"/>
      <c r="C321" s="138"/>
      <c r="D321" s="138"/>
    </row>
    <row r="322" spans="1:4" ht="18.75" customHeight="1" x14ac:dyDescent="0.15">
      <c r="A322" s="139"/>
      <c r="B322" s="140"/>
      <c r="C322" s="138"/>
      <c r="D322" s="138"/>
    </row>
    <row r="323" spans="1:4" ht="18.75" customHeight="1" x14ac:dyDescent="0.15">
      <c r="A323" s="139"/>
      <c r="B323" s="140"/>
      <c r="C323" s="138"/>
      <c r="D323" s="138"/>
    </row>
    <row r="324" spans="1:4" ht="18.75" customHeight="1" x14ac:dyDescent="0.15">
      <c r="A324" s="139"/>
      <c r="B324" s="140"/>
      <c r="C324" s="138"/>
      <c r="D324" s="138"/>
    </row>
    <row r="325" spans="1:4" ht="18.75" customHeight="1" x14ac:dyDescent="0.15">
      <c r="A325" s="139"/>
      <c r="B325" s="140"/>
      <c r="C325" s="138"/>
      <c r="D325" s="138"/>
    </row>
    <row r="326" spans="1:4" ht="18.75" customHeight="1" x14ac:dyDescent="0.15">
      <c r="A326" s="139"/>
      <c r="B326" s="140"/>
      <c r="C326" s="138"/>
      <c r="D326" s="138"/>
    </row>
    <row r="327" spans="1:4" ht="18.75" customHeight="1" x14ac:dyDescent="0.15">
      <c r="A327" s="139"/>
      <c r="B327" s="140"/>
      <c r="C327" s="138"/>
      <c r="D327" s="138"/>
    </row>
    <row r="328" spans="1:4" ht="18.75" customHeight="1" x14ac:dyDescent="0.15">
      <c r="A328" s="139"/>
      <c r="B328" s="140"/>
      <c r="C328" s="138"/>
      <c r="D328" s="138"/>
    </row>
    <row r="329" spans="1:4" ht="18.75" customHeight="1" x14ac:dyDescent="0.15">
      <c r="A329" s="139"/>
      <c r="B329" s="140"/>
      <c r="C329" s="138"/>
      <c r="D329" s="138"/>
    </row>
    <row r="330" spans="1:4" ht="18.75" customHeight="1" x14ac:dyDescent="0.15">
      <c r="A330" s="139"/>
      <c r="B330" s="140"/>
      <c r="C330" s="138"/>
      <c r="D330" s="138"/>
    </row>
    <row r="331" spans="1:4" ht="18.75" customHeight="1" x14ac:dyDescent="0.15">
      <c r="A331" s="139"/>
      <c r="B331" s="140"/>
      <c r="C331" s="138"/>
      <c r="D331" s="138"/>
    </row>
    <row r="332" spans="1:4" ht="18.75" customHeight="1" x14ac:dyDescent="0.15">
      <c r="A332" s="139"/>
      <c r="B332" s="140"/>
      <c r="C332" s="138"/>
      <c r="D332" s="138"/>
    </row>
    <row r="333" spans="1:4" ht="18.75" customHeight="1" x14ac:dyDescent="0.15">
      <c r="A333" s="139"/>
      <c r="B333" s="140"/>
      <c r="C333" s="138"/>
      <c r="D333" s="138"/>
    </row>
    <row r="334" spans="1:4" ht="18.75" customHeight="1" x14ac:dyDescent="0.15">
      <c r="A334" s="139"/>
      <c r="B334" s="140"/>
      <c r="C334" s="138"/>
      <c r="D334" s="138"/>
    </row>
    <row r="335" spans="1:4" ht="18.75" customHeight="1" x14ac:dyDescent="0.15">
      <c r="A335" s="139"/>
      <c r="B335" s="140"/>
      <c r="C335" s="138"/>
      <c r="D335" s="138"/>
    </row>
    <row r="336" spans="1:4" ht="18.75" customHeight="1" x14ac:dyDescent="0.15">
      <c r="A336" s="139"/>
      <c r="B336" s="140"/>
      <c r="C336" s="138"/>
      <c r="D336" s="138"/>
    </row>
    <row r="337" spans="1:4" ht="18.75" customHeight="1" x14ac:dyDescent="0.15">
      <c r="A337" s="139"/>
      <c r="B337" s="140"/>
      <c r="C337" s="138"/>
      <c r="D337" s="138"/>
    </row>
    <row r="338" spans="1:4" ht="18.75" customHeight="1" x14ac:dyDescent="0.15">
      <c r="A338" s="139"/>
      <c r="B338" s="140"/>
      <c r="C338" s="138"/>
      <c r="D338" s="138"/>
    </row>
    <row r="339" spans="1:4" ht="18.75" customHeight="1" x14ac:dyDescent="0.15">
      <c r="A339" s="139"/>
      <c r="B339" s="140"/>
      <c r="C339" s="138"/>
      <c r="D339" s="138"/>
    </row>
    <row r="340" spans="1:4" ht="18.75" customHeight="1" x14ac:dyDescent="0.15">
      <c r="A340" s="139"/>
      <c r="B340" s="140"/>
      <c r="C340" s="138"/>
      <c r="D340" s="138"/>
    </row>
    <row r="341" spans="1:4" ht="18.75" customHeight="1" x14ac:dyDescent="0.15">
      <c r="A341" s="139"/>
      <c r="B341" s="140"/>
      <c r="C341" s="138"/>
      <c r="D341" s="138"/>
    </row>
    <row r="342" spans="1:4" ht="18.75" customHeight="1" x14ac:dyDescent="0.15">
      <c r="A342" s="139"/>
      <c r="B342" s="140"/>
      <c r="C342" s="138"/>
      <c r="D342" s="138"/>
    </row>
    <row r="343" spans="1:4" ht="18.75" customHeight="1" x14ac:dyDescent="0.15">
      <c r="A343" s="139"/>
      <c r="B343" s="140"/>
      <c r="C343" s="138"/>
      <c r="D343" s="138"/>
    </row>
    <row r="344" spans="1:4" ht="18.75" customHeight="1" x14ac:dyDescent="0.15">
      <c r="A344" s="139"/>
      <c r="B344" s="140"/>
      <c r="C344" s="138"/>
      <c r="D344" s="138"/>
    </row>
    <row r="345" spans="1:4" ht="18.75" customHeight="1" x14ac:dyDescent="0.15">
      <c r="A345" s="139"/>
      <c r="B345" s="140"/>
      <c r="C345" s="138"/>
      <c r="D345" s="138"/>
    </row>
    <row r="346" spans="1:4" ht="18.75" customHeight="1" x14ac:dyDescent="0.15">
      <c r="A346" s="139"/>
      <c r="B346" s="140"/>
      <c r="C346" s="138"/>
      <c r="D346" s="138"/>
    </row>
    <row r="347" spans="1:4" ht="18.75" customHeight="1" x14ac:dyDescent="0.15">
      <c r="A347" s="139"/>
      <c r="B347" s="140"/>
      <c r="C347" s="138"/>
      <c r="D347" s="138"/>
    </row>
    <row r="348" spans="1:4" ht="18.75" customHeight="1" x14ac:dyDescent="0.15">
      <c r="A348" s="139"/>
      <c r="B348" s="140"/>
      <c r="C348" s="138"/>
      <c r="D348" s="138"/>
    </row>
    <row r="349" spans="1:4" ht="18.75" customHeight="1" x14ac:dyDescent="0.15">
      <c r="A349" s="139"/>
      <c r="B349" s="140"/>
      <c r="C349" s="138"/>
      <c r="D349" s="138"/>
    </row>
    <row r="350" spans="1:4" ht="18.75" customHeight="1" x14ac:dyDescent="0.15">
      <c r="A350" s="139"/>
      <c r="B350" s="140"/>
      <c r="C350" s="138"/>
      <c r="D350" s="138"/>
    </row>
    <row r="351" spans="1:4" ht="18.75" customHeight="1" x14ac:dyDescent="0.15">
      <c r="A351" s="139"/>
      <c r="B351" s="140"/>
      <c r="C351" s="138"/>
      <c r="D351" s="138"/>
    </row>
    <row r="352" spans="1:4" ht="18.75" customHeight="1" x14ac:dyDescent="0.15">
      <c r="A352" s="139"/>
      <c r="B352" s="140"/>
      <c r="C352" s="138"/>
      <c r="D352" s="138"/>
    </row>
    <row r="353" spans="1:4" ht="18.75" customHeight="1" x14ac:dyDescent="0.15">
      <c r="A353" s="139"/>
      <c r="B353" s="140"/>
      <c r="C353" s="138"/>
      <c r="D353" s="138"/>
    </row>
    <row r="354" spans="1:4" ht="18.75" customHeight="1" x14ac:dyDescent="0.15">
      <c r="A354" s="139"/>
      <c r="B354" s="140"/>
      <c r="C354" s="138"/>
      <c r="D354" s="138"/>
    </row>
    <row r="355" spans="1:4" ht="18.75" customHeight="1" x14ac:dyDescent="0.15">
      <c r="A355" s="139"/>
      <c r="B355" s="140"/>
      <c r="C355" s="138"/>
      <c r="D355" s="138"/>
    </row>
    <row r="356" spans="1:4" ht="18.75" customHeight="1" x14ac:dyDescent="0.15">
      <c r="A356" s="139"/>
      <c r="B356" s="140"/>
      <c r="C356" s="138"/>
      <c r="D356" s="138"/>
    </row>
    <row r="357" spans="1:4" ht="18.75" customHeight="1" x14ac:dyDescent="0.15">
      <c r="A357" s="139"/>
      <c r="B357" s="140"/>
      <c r="C357" s="138"/>
      <c r="D357" s="138"/>
    </row>
    <row r="358" spans="1:4" ht="18.75" customHeight="1" x14ac:dyDescent="0.15">
      <c r="A358" s="139"/>
      <c r="B358" s="140"/>
      <c r="C358" s="138"/>
      <c r="D358" s="138"/>
    </row>
    <row r="359" spans="1:4" ht="18.75" customHeight="1" x14ac:dyDescent="0.15">
      <c r="A359" s="139"/>
      <c r="B359" s="140"/>
      <c r="C359" s="138"/>
      <c r="D359" s="138"/>
    </row>
    <row r="360" spans="1:4" ht="18.75" customHeight="1" x14ac:dyDescent="0.15">
      <c r="A360" s="139"/>
      <c r="B360" s="140"/>
      <c r="C360" s="138"/>
      <c r="D360" s="138"/>
    </row>
    <row r="361" spans="1:4" ht="18.75" customHeight="1" x14ac:dyDescent="0.15">
      <c r="A361" s="139"/>
      <c r="B361" s="140"/>
      <c r="C361" s="138"/>
      <c r="D361" s="138"/>
    </row>
    <row r="362" spans="1:4" ht="18.75" customHeight="1" x14ac:dyDescent="0.15">
      <c r="A362" s="139"/>
      <c r="B362" s="140"/>
      <c r="C362" s="138"/>
      <c r="D362" s="138"/>
    </row>
    <row r="363" spans="1:4" ht="18.75" customHeight="1" x14ac:dyDescent="0.15">
      <c r="A363" s="139"/>
      <c r="B363" s="140"/>
      <c r="C363" s="138"/>
      <c r="D363" s="138"/>
    </row>
    <row r="364" spans="1:4" ht="18.75" customHeight="1" x14ac:dyDescent="0.15">
      <c r="A364" s="139"/>
      <c r="B364" s="140"/>
      <c r="C364" s="138"/>
      <c r="D364" s="138"/>
    </row>
    <row r="365" spans="1:4" ht="18.75" customHeight="1" x14ac:dyDescent="0.15">
      <c r="A365" s="139"/>
      <c r="B365" s="140"/>
      <c r="C365" s="138"/>
      <c r="D365" s="138"/>
    </row>
    <row r="366" spans="1:4" ht="18.75" customHeight="1" x14ac:dyDescent="0.15">
      <c r="A366" s="139"/>
      <c r="B366" s="140"/>
      <c r="C366" s="138"/>
      <c r="D366" s="138"/>
    </row>
    <row r="367" spans="1:4" ht="18.75" customHeight="1" x14ac:dyDescent="0.15">
      <c r="A367" s="139"/>
      <c r="B367" s="140"/>
      <c r="C367" s="138"/>
      <c r="D367" s="138"/>
    </row>
    <row r="368" spans="1:4" ht="18.75" customHeight="1" x14ac:dyDescent="0.15">
      <c r="A368" s="139"/>
      <c r="B368" s="140"/>
      <c r="C368" s="138"/>
      <c r="D368" s="138"/>
    </row>
    <row r="369" spans="1:4" ht="18.75" customHeight="1" x14ac:dyDescent="0.15">
      <c r="A369" s="139"/>
      <c r="B369" s="140"/>
      <c r="C369" s="138"/>
      <c r="D369" s="138"/>
    </row>
    <row r="370" spans="1:4" ht="18.75" customHeight="1" x14ac:dyDescent="0.15">
      <c r="A370" s="139"/>
      <c r="B370" s="140"/>
      <c r="C370" s="138"/>
      <c r="D370" s="138"/>
    </row>
    <row r="371" spans="1:4" ht="18.75" customHeight="1" x14ac:dyDescent="0.15">
      <c r="A371" s="139"/>
      <c r="B371" s="140"/>
      <c r="C371" s="138"/>
      <c r="D371" s="138"/>
    </row>
    <row r="372" spans="1:4" ht="18.75" customHeight="1" x14ac:dyDescent="0.15">
      <c r="A372" s="139"/>
      <c r="B372" s="140"/>
      <c r="C372" s="138"/>
      <c r="D372" s="138"/>
    </row>
    <row r="373" spans="1:4" ht="18.75" customHeight="1" x14ac:dyDescent="0.15">
      <c r="A373" s="139"/>
      <c r="B373" s="140"/>
      <c r="C373" s="138"/>
      <c r="D373" s="138"/>
    </row>
    <row r="374" spans="1:4" ht="18.75" customHeight="1" x14ac:dyDescent="0.15">
      <c r="A374" s="139"/>
      <c r="B374" s="140"/>
      <c r="C374" s="138"/>
      <c r="D374" s="138"/>
    </row>
    <row r="375" spans="1:4" ht="18.75" customHeight="1" x14ac:dyDescent="0.15">
      <c r="A375" s="139"/>
      <c r="B375" s="140"/>
      <c r="C375" s="138"/>
      <c r="D375" s="138"/>
    </row>
    <row r="376" spans="1:4" ht="18.75" customHeight="1" x14ac:dyDescent="0.15">
      <c r="A376" s="139"/>
      <c r="B376" s="140"/>
      <c r="C376" s="138"/>
      <c r="D376" s="138"/>
    </row>
    <row r="377" spans="1:4" ht="18.75" customHeight="1" x14ac:dyDescent="0.15">
      <c r="A377" s="139"/>
      <c r="B377" s="140"/>
      <c r="C377" s="138"/>
      <c r="D377" s="138"/>
    </row>
    <row r="378" spans="1:4" ht="18.75" customHeight="1" x14ac:dyDescent="0.15">
      <c r="A378" s="139"/>
      <c r="B378" s="140"/>
      <c r="C378" s="138"/>
      <c r="D378" s="138"/>
    </row>
    <row r="379" spans="1:4" ht="18.75" customHeight="1" x14ac:dyDescent="0.15">
      <c r="A379" s="139"/>
      <c r="B379" s="140"/>
      <c r="C379" s="138"/>
      <c r="D379" s="138"/>
    </row>
    <row r="380" spans="1:4" ht="18.75" customHeight="1" x14ac:dyDescent="0.15">
      <c r="A380" s="139"/>
      <c r="B380" s="140"/>
      <c r="C380" s="138"/>
      <c r="D380" s="138"/>
    </row>
    <row r="381" spans="1:4" ht="18.75" customHeight="1" x14ac:dyDescent="0.15">
      <c r="A381" s="139"/>
      <c r="B381" s="140"/>
      <c r="C381" s="138"/>
      <c r="D381" s="138"/>
    </row>
    <row r="382" spans="1:4" ht="18.75" customHeight="1" x14ac:dyDescent="0.15">
      <c r="A382" s="139"/>
      <c r="B382" s="140"/>
      <c r="C382" s="138"/>
      <c r="D382" s="138"/>
    </row>
    <row r="383" spans="1:4" ht="18.75" customHeight="1" x14ac:dyDescent="0.15">
      <c r="A383" s="139"/>
      <c r="B383" s="140"/>
      <c r="C383" s="138"/>
      <c r="D383" s="138"/>
    </row>
    <row r="384" spans="1:4" ht="18.75" customHeight="1" x14ac:dyDescent="0.15">
      <c r="A384" s="139"/>
      <c r="B384" s="140"/>
      <c r="C384" s="138"/>
      <c r="D384" s="138"/>
    </row>
    <row r="385" spans="1:4" ht="18.75" customHeight="1" x14ac:dyDescent="0.15">
      <c r="A385" s="139"/>
      <c r="B385" s="140"/>
      <c r="C385" s="138"/>
      <c r="D385" s="138"/>
    </row>
    <row r="386" spans="1:4" ht="18.75" customHeight="1" x14ac:dyDescent="0.15">
      <c r="A386" s="139"/>
      <c r="B386" s="140"/>
      <c r="C386" s="138"/>
      <c r="D386" s="138"/>
    </row>
    <row r="387" spans="1:4" ht="18.75" customHeight="1" x14ac:dyDescent="0.15">
      <c r="A387" s="139"/>
      <c r="B387" s="140"/>
      <c r="C387" s="138"/>
      <c r="D387" s="138"/>
    </row>
    <row r="388" spans="1:4" ht="18.75" customHeight="1" x14ac:dyDescent="0.15">
      <c r="A388" s="139"/>
      <c r="B388" s="140"/>
      <c r="C388" s="138"/>
      <c r="D388" s="138"/>
    </row>
    <row r="389" spans="1:4" ht="18.75" customHeight="1" x14ac:dyDescent="0.15">
      <c r="A389" s="139"/>
      <c r="B389" s="140"/>
      <c r="C389" s="138"/>
      <c r="D389" s="138"/>
    </row>
    <row r="390" spans="1:4" ht="18.75" customHeight="1" x14ac:dyDescent="0.15">
      <c r="A390" s="139"/>
      <c r="B390" s="140"/>
      <c r="C390" s="138"/>
      <c r="D390" s="138"/>
    </row>
    <row r="391" spans="1:4" ht="18.75" customHeight="1" x14ac:dyDescent="0.15">
      <c r="A391" s="139"/>
      <c r="B391" s="140"/>
      <c r="C391" s="138"/>
      <c r="D391" s="138"/>
    </row>
    <row r="392" spans="1:4" ht="18.75" customHeight="1" x14ac:dyDescent="0.15">
      <c r="A392" s="139"/>
      <c r="B392" s="140"/>
      <c r="C392" s="138"/>
      <c r="D392" s="138"/>
    </row>
    <row r="393" spans="1:4" ht="18.75" customHeight="1" x14ac:dyDescent="0.15">
      <c r="A393" s="139"/>
      <c r="B393" s="140"/>
      <c r="C393" s="138"/>
      <c r="D393" s="138"/>
    </row>
    <row r="394" spans="1:4" ht="18.75" customHeight="1" x14ac:dyDescent="0.15">
      <c r="A394" s="139"/>
      <c r="B394" s="140"/>
      <c r="C394" s="138"/>
      <c r="D394" s="138"/>
    </row>
    <row r="395" spans="1:4" ht="18.75" customHeight="1" x14ac:dyDescent="0.15">
      <c r="A395" s="139"/>
      <c r="B395" s="140"/>
      <c r="C395" s="138"/>
      <c r="D395" s="138"/>
    </row>
    <row r="396" spans="1:4" ht="18.75" customHeight="1" x14ac:dyDescent="0.15">
      <c r="A396" s="139"/>
      <c r="B396" s="140"/>
      <c r="C396" s="138"/>
      <c r="D396" s="138"/>
    </row>
    <row r="397" spans="1:4" ht="18.75" customHeight="1" x14ac:dyDescent="0.15">
      <c r="A397" s="139"/>
      <c r="B397" s="140"/>
      <c r="C397" s="138"/>
      <c r="D397" s="138"/>
    </row>
    <row r="398" spans="1:4" ht="18.75" customHeight="1" x14ac:dyDescent="0.15">
      <c r="A398" s="139"/>
      <c r="B398" s="140"/>
      <c r="C398" s="138"/>
      <c r="D398" s="138"/>
    </row>
    <row r="399" spans="1:4" ht="18.75" customHeight="1" x14ac:dyDescent="0.15">
      <c r="A399" s="139"/>
      <c r="B399" s="140"/>
      <c r="C399" s="138"/>
      <c r="D399" s="138"/>
    </row>
    <row r="400" spans="1:4" ht="18.75" customHeight="1" x14ac:dyDescent="0.15">
      <c r="A400" s="139"/>
      <c r="B400" s="140"/>
      <c r="C400" s="138"/>
      <c r="D400" s="138"/>
    </row>
    <row r="401" spans="1:4" ht="18.75" customHeight="1" x14ac:dyDescent="0.15">
      <c r="A401" s="139"/>
      <c r="B401" s="140"/>
      <c r="C401" s="138"/>
      <c r="D401" s="138"/>
    </row>
    <row r="402" spans="1:4" ht="18.75" customHeight="1" x14ac:dyDescent="0.15">
      <c r="A402" s="139"/>
      <c r="B402" s="140"/>
      <c r="C402" s="138"/>
      <c r="D402" s="138"/>
    </row>
    <row r="403" spans="1:4" ht="18.75" customHeight="1" x14ac:dyDescent="0.15">
      <c r="A403" s="139"/>
      <c r="B403" s="140"/>
      <c r="C403" s="138"/>
      <c r="D403" s="138"/>
    </row>
    <row r="404" spans="1:4" ht="18.75" customHeight="1" x14ac:dyDescent="0.15">
      <c r="A404" s="139"/>
      <c r="B404" s="140"/>
      <c r="C404" s="138"/>
      <c r="D404" s="138"/>
    </row>
    <row r="405" spans="1:4" ht="18.75" customHeight="1" x14ac:dyDescent="0.15">
      <c r="A405" s="139"/>
      <c r="B405" s="140"/>
      <c r="C405" s="138"/>
      <c r="D405" s="138"/>
    </row>
    <row r="406" spans="1:4" ht="18.75" customHeight="1" x14ac:dyDescent="0.15">
      <c r="A406" s="139"/>
      <c r="B406" s="140"/>
      <c r="C406" s="138"/>
      <c r="D406" s="138"/>
    </row>
    <row r="407" spans="1:4" ht="18.75" customHeight="1" x14ac:dyDescent="0.15">
      <c r="A407" s="139"/>
      <c r="B407" s="140"/>
      <c r="C407" s="138"/>
      <c r="D407" s="138"/>
    </row>
    <row r="408" spans="1:4" ht="18.75" customHeight="1" x14ac:dyDescent="0.15">
      <c r="A408" s="139"/>
      <c r="B408" s="140"/>
      <c r="C408" s="138"/>
      <c r="D408" s="138"/>
    </row>
    <row r="409" spans="1:4" ht="18.75" customHeight="1" x14ac:dyDescent="0.15">
      <c r="A409" s="139"/>
      <c r="B409" s="140"/>
      <c r="C409" s="138"/>
      <c r="D409" s="138"/>
    </row>
    <row r="410" spans="1:4" ht="18.75" customHeight="1" x14ac:dyDescent="0.15">
      <c r="A410" s="139"/>
      <c r="B410" s="140"/>
      <c r="C410" s="138"/>
      <c r="D410" s="138"/>
    </row>
    <row r="411" spans="1:4" ht="18.75" customHeight="1" x14ac:dyDescent="0.15">
      <c r="A411" s="139"/>
      <c r="B411" s="140"/>
      <c r="C411" s="138"/>
      <c r="D411" s="138"/>
    </row>
    <row r="412" spans="1:4" ht="18.75" customHeight="1" x14ac:dyDescent="0.15">
      <c r="A412" s="139"/>
      <c r="B412" s="140"/>
      <c r="C412" s="138"/>
      <c r="D412" s="138"/>
    </row>
    <row r="413" spans="1:4" ht="18.75" customHeight="1" x14ac:dyDescent="0.15">
      <c r="A413" s="139"/>
      <c r="B413" s="140"/>
      <c r="C413" s="138"/>
      <c r="D413" s="138"/>
    </row>
    <row r="414" spans="1:4" ht="18.75" customHeight="1" x14ac:dyDescent="0.15">
      <c r="A414" s="139"/>
      <c r="B414" s="140"/>
      <c r="C414" s="138"/>
      <c r="D414" s="138"/>
    </row>
    <row r="415" spans="1:4" ht="18.75" customHeight="1" x14ac:dyDescent="0.15">
      <c r="A415" s="139"/>
      <c r="B415" s="140"/>
      <c r="C415" s="138"/>
      <c r="D415" s="138"/>
    </row>
    <row r="416" spans="1:4" ht="18.75" customHeight="1" x14ac:dyDescent="0.15">
      <c r="A416" s="139"/>
      <c r="B416" s="140"/>
      <c r="C416" s="138"/>
      <c r="D416" s="138"/>
    </row>
    <row r="417" spans="1:4" ht="18.75" customHeight="1" x14ac:dyDescent="0.15">
      <c r="A417" s="139"/>
      <c r="B417" s="140"/>
      <c r="C417" s="138"/>
      <c r="D417" s="138"/>
    </row>
    <row r="418" spans="1:4" ht="18.75" customHeight="1" x14ac:dyDescent="0.15">
      <c r="A418" s="139"/>
      <c r="B418" s="140"/>
      <c r="C418" s="138"/>
      <c r="D418" s="138"/>
    </row>
    <row r="419" spans="1:4" ht="18.75" customHeight="1" x14ac:dyDescent="0.15">
      <c r="A419" s="139"/>
      <c r="B419" s="140"/>
      <c r="C419" s="138"/>
      <c r="D419" s="138"/>
    </row>
    <row r="420" spans="1:4" ht="18.75" customHeight="1" x14ac:dyDescent="0.15">
      <c r="A420" s="139"/>
      <c r="B420" s="140"/>
      <c r="C420" s="138"/>
      <c r="D420" s="138"/>
    </row>
    <row r="421" spans="1:4" ht="18.75" customHeight="1" x14ac:dyDescent="0.15">
      <c r="A421" s="139"/>
      <c r="B421" s="140"/>
      <c r="C421" s="138"/>
      <c r="D421" s="138"/>
    </row>
    <row r="422" spans="1:4" ht="18.75" customHeight="1" x14ac:dyDescent="0.15">
      <c r="A422" s="139"/>
      <c r="B422" s="140"/>
      <c r="C422" s="138"/>
      <c r="D422" s="138"/>
    </row>
    <row r="423" spans="1:4" ht="18.75" customHeight="1" x14ac:dyDescent="0.15">
      <c r="A423" s="139"/>
      <c r="B423" s="140"/>
      <c r="C423" s="138"/>
      <c r="D423" s="138"/>
    </row>
    <row r="424" spans="1:4" ht="18.75" customHeight="1" x14ac:dyDescent="0.15">
      <c r="A424" s="139"/>
      <c r="B424" s="140"/>
      <c r="C424" s="138"/>
      <c r="D424" s="138"/>
    </row>
    <row r="425" spans="1:4" ht="18.75" customHeight="1" x14ac:dyDescent="0.15">
      <c r="A425" s="139"/>
      <c r="B425" s="140"/>
      <c r="C425" s="138"/>
      <c r="D425" s="138"/>
    </row>
    <row r="426" spans="1:4" ht="18.75" customHeight="1" x14ac:dyDescent="0.15">
      <c r="A426" s="139"/>
      <c r="B426" s="140"/>
      <c r="C426" s="138"/>
      <c r="D426" s="138"/>
    </row>
    <row r="427" spans="1:4" ht="18.75" customHeight="1" x14ac:dyDescent="0.15">
      <c r="A427" s="139"/>
      <c r="B427" s="140"/>
      <c r="C427" s="138"/>
      <c r="D427" s="138"/>
    </row>
    <row r="428" spans="1:4" ht="18.75" customHeight="1" x14ac:dyDescent="0.15">
      <c r="A428" s="139"/>
      <c r="B428" s="140"/>
      <c r="C428" s="138"/>
      <c r="D428" s="138"/>
    </row>
    <row r="429" spans="1:4" ht="18.75" customHeight="1" x14ac:dyDescent="0.15">
      <c r="A429" s="139"/>
      <c r="B429" s="140"/>
      <c r="C429" s="138"/>
      <c r="D429" s="138"/>
    </row>
    <row r="430" spans="1:4" ht="18.75" customHeight="1" x14ac:dyDescent="0.15">
      <c r="A430" s="139"/>
      <c r="B430" s="140"/>
      <c r="C430" s="138"/>
      <c r="D430" s="138"/>
    </row>
    <row r="431" spans="1:4" ht="18.75" customHeight="1" x14ac:dyDescent="0.15">
      <c r="A431" s="139"/>
      <c r="B431" s="140"/>
      <c r="C431" s="138"/>
      <c r="D431" s="138"/>
    </row>
    <row r="432" spans="1:4" ht="18.75" customHeight="1" x14ac:dyDescent="0.15">
      <c r="A432" s="139"/>
      <c r="B432" s="140"/>
      <c r="C432" s="138"/>
      <c r="D432" s="138"/>
    </row>
    <row r="433" spans="1:4" ht="18.75" customHeight="1" x14ac:dyDescent="0.15">
      <c r="A433" s="139"/>
      <c r="B433" s="140"/>
      <c r="C433" s="138"/>
      <c r="D433" s="138"/>
    </row>
    <row r="434" spans="1:4" ht="18.75" customHeight="1" x14ac:dyDescent="0.15">
      <c r="A434" s="139"/>
      <c r="B434" s="140"/>
      <c r="C434" s="138"/>
      <c r="D434" s="138"/>
    </row>
    <row r="435" spans="1:4" ht="18.75" customHeight="1" x14ac:dyDescent="0.15">
      <c r="A435" s="139"/>
      <c r="B435" s="140"/>
      <c r="C435" s="138"/>
      <c r="D435" s="138"/>
    </row>
    <row r="436" spans="1:4" ht="18.75" customHeight="1" x14ac:dyDescent="0.15">
      <c r="A436" s="139"/>
      <c r="B436" s="140"/>
      <c r="C436" s="138"/>
      <c r="D436" s="138"/>
    </row>
    <row r="437" spans="1:4" ht="18.75" customHeight="1" x14ac:dyDescent="0.15">
      <c r="A437" s="139"/>
      <c r="B437" s="140"/>
      <c r="C437" s="138"/>
      <c r="D437" s="138"/>
    </row>
    <row r="438" spans="1:4" ht="18.75" customHeight="1" x14ac:dyDescent="0.15">
      <c r="A438" s="139"/>
      <c r="B438" s="140"/>
      <c r="C438" s="138"/>
      <c r="D438" s="138"/>
    </row>
    <row r="439" spans="1:4" ht="18.75" customHeight="1" x14ac:dyDescent="0.15">
      <c r="A439" s="139"/>
      <c r="B439" s="140"/>
      <c r="C439" s="138"/>
      <c r="D439" s="138"/>
    </row>
    <row r="440" spans="1:4" ht="18.75" customHeight="1" x14ac:dyDescent="0.15">
      <c r="A440" s="139"/>
      <c r="B440" s="140"/>
      <c r="C440" s="138"/>
      <c r="D440" s="138"/>
    </row>
    <row r="441" spans="1:4" ht="18.75" customHeight="1" x14ac:dyDescent="0.15">
      <c r="A441" s="139"/>
      <c r="B441" s="140"/>
      <c r="C441" s="138"/>
      <c r="D441" s="138"/>
    </row>
    <row r="442" spans="1:4" ht="18.75" customHeight="1" x14ac:dyDescent="0.15">
      <c r="A442" s="139"/>
      <c r="B442" s="140"/>
      <c r="C442" s="138"/>
      <c r="D442" s="138"/>
    </row>
    <row r="443" spans="1:4" ht="18.75" customHeight="1" x14ac:dyDescent="0.15">
      <c r="A443" s="139"/>
      <c r="B443" s="140"/>
      <c r="C443" s="138"/>
      <c r="D443" s="138"/>
    </row>
    <row r="444" spans="1:4" ht="18.75" customHeight="1" x14ac:dyDescent="0.15">
      <c r="A444" s="139"/>
      <c r="B444" s="140"/>
      <c r="C444" s="138"/>
      <c r="D444" s="138"/>
    </row>
    <row r="445" spans="1:4" ht="18.75" customHeight="1" x14ac:dyDescent="0.15">
      <c r="A445" s="139"/>
      <c r="B445" s="140"/>
      <c r="C445" s="138"/>
      <c r="D445" s="138"/>
    </row>
    <row r="446" spans="1:4" ht="18.75" customHeight="1" x14ac:dyDescent="0.15">
      <c r="A446" s="139"/>
      <c r="B446" s="140"/>
      <c r="C446" s="138"/>
      <c r="D446" s="138"/>
    </row>
    <row r="447" spans="1:4" ht="18.75" customHeight="1" x14ac:dyDescent="0.15">
      <c r="A447" s="139"/>
      <c r="B447" s="140"/>
      <c r="C447" s="138"/>
      <c r="D447" s="138"/>
    </row>
    <row r="448" spans="1:4" ht="18.75" customHeight="1" x14ac:dyDescent="0.15">
      <c r="A448" s="139"/>
      <c r="B448" s="140"/>
      <c r="C448" s="138"/>
      <c r="D448" s="138"/>
    </row>
    <row r="449" spans="1:4" ht="18.75" customHeight="1" x14ac:dyDescent="0.15">
      <c r="A449" s="139"/>
      <c r="B449" s="140"/>
      <c r="C449" s="138"/>
      <c r="D449" s="138"/>
    </row>
    <row r="450" spans="1:4" ht="18.75" customHeight="1" x14ac:dyDescent="0.15">
      <c r="A450" s="139"/>
      <c r="B450" s="140"/>
      <c r="C450" s="138"/>
      <c r="D450" s="138"/>
    </row>
    <row r="451" spans="1:4" ht="18.75" customHeight="1" x14ac:dyDescent="0.15">
      <c r="A451" s="139"/>
      <c r="B451" s="140"/>
      <c r="C451" s="138"/>
      <c r="D451" s="138"/>
    </row>
    <row r="452" spans="1:4" ht="18.75" customHeight="1" x14ac:dyDescent="0.15">
      <c r="A452" s="139"/>
      <c r="B452" s="140"/>
      <c r="C452" s="138"/>
      <c r="D452" s="138"/>
    </row>
    <row r="453" spans="1:4" ht="18.75" customHeight="1" x14ac:dyDescent="0.15">
      <c r="A453" s="139"/>
      <c r="B453" s="140"/>
      <c r="C453" s="138"/>
      <c r="D453" s="138"/>
    </row>
    <row r="454" spans="1:4" ht="18.75" customHeight="1" x14ac:dyDescent="0.15">
      <c r="A454" s="139"/>
      <c r="B454" s="140"/>
      <c r="C454" s="138"/>
      <c r="D454" s="138"/>
    </row>
    <row r="455" spans="1:4" ht="18.75" customHeight="1" x14ac:dyDescent="0.15">
      <c r="A455" s="139"/>
      <c r="B455" s="140"/>
      <c r="C455" s="138"/>
      <c r="D455" s="138"/>
    </row>
    <row r="456" spans="1:4" ht="18.75" customHeight="1" x14ac:dyDescent="0.15">
      <c r="A456" s="139"/>
      <c r="B456" s="140"/>
      <c r="C456" s="138"/>
      <c r="D456" s="138"/>
    </row>
    <row r="457" spans="1:4" ht="18.75" customHeight="1" x14ac:dyDescent="0.15">
      <c r="A457" s="139"/>
      <c r="B457" s="140"/>
      <c r="C457" s="138"/>
      <c r="D457" s="138"/>
    </row>
    <row r="458" spans="1:4" ht="18.75" customHeight="1" x14ac:dyDescent="0.15">
      <c r="A458" s="139"/>
      <c r="B458" s="140"/>
      <c r="C458" s="138"/>
      <c r="D458" s="138"/>
    </row>
    <row r="459" spans="1:4" ht="18.75" customHeight="1" x14ac:dyDescent="0.15">
      <c r="A459" s="139"/>
      <c r="B459" s="140"/>
      <c r="C459" s="138"/>
      <c r="D459" s="138"/>
    </row>
    <row r="460" spans="1:4" ht="18.75" customHeight="1" x14ac:dyDescent="0.15">
      <c r="A460" s="139"/>
      <c r="B460" s="140"/>
      <c r="C460" s="138"/>
      <c r="D460" s="138"/>
    </row>
    <row r="461" spans="1:4" ht="18.75" customHeight="1" x14ac:dyDescent="0.15">
      <c r="A461" s="139"/>
      <c r="B461" s="140"/>
      <c r="C461" s="138"/>
      <c r="D461" s="138"/>
    </row>
    <row r="462" spans="1:4" ht="18.75" customHeight="1" x14ac:dyDescent="0.15">
      <c r="A462" s="139"/>
      <c r="B462" s="140"/>
      <c r="C462" s="138"/>
      <c r="D462" s="138"/>
    </row>
    <row r="463" spans="1:4" ht="18.75" customHeight="1" x14ac:dyDescent="0.15">
      <c r="A463" s="139"/>
      <c r="B463" s="140"/>
      <c r="C463" s="138"/>
      <c r="D463" s="138"/>
    </row>
    <row r="464" spans="1:4" ht="18.75" customHeight="1" x14ac:dyDescent="0.15">
      <c r="A464" s="139"/>
      <c r="B464" s="140"/>
      <c r="C464" s="138"/>
      <c r="D464" s="138"/>
    </row>
    <row r="465" spans="1:4" ht="18.75" customHeight="1" x14ac:dyDescent="0.15">
      <c r="A465" s="139"/>
      <c r="B465" s="140"/>
      <c r="C465" s="138"/>
      <c r="D465" s="138"/>
    </row>
    <row r="466" spans="1:4" ht="18.75" customHeight="1" x14ac:dyDescent="0.15">
      <c r="A466" s="139"/>
      <c r="B466" s="140"/>
      <c r="C466" s="138"/>
      <c r="D466" s="138"/>
    </row>
    <row r="467" spans="1:4" ht="18.75" customHeight="1" x14ac:dyDescent="0.15">
      <c r="A467" s="139"/>
      <c r="B467" s="140"/>
      <c r="C467" s="138"/>
      <c r="D467" s="138"/>
    </row>
    <row r="468" spans="1:4" ht="18.75" customHeight="1" x14ac:dyDescent="0.15">
      <c r="A468" s="139"/>
      <c r="B468" s="140"/>
      <c r="C468" s="138"/>
      <c r="D468" s="138"/>
    </row>
    <row r="469" spans="1:4" ht="18.75" customHeight="1" x14ac:dyDescent="0.15">
      <c r="A469" s="139"/>
      <c r="B469" s="140"/>
      <c r="C469" s="138"/>
      <c r="D469" s="138"/>
    </row>
    <row r="470" spans="1:4" ht="18.75" customHeight="1" x14ac:dyDescent="0.15">
      <c r="A470" s="139"/>
      <c r="B470" s="140"/>
      <c r="C470" s="138"/>
      <c r="D470" s="138"/>
    </row>
    <row r="471" spans="1:4" ht="18.75" customHeight="1" x14ac:dyDescent="0.15">
      <c r="A471" s="139"/>
      <c r="B471" s="140"/>
      <c r="C471" s="138"/>
      <c r="D471" s="138"/>
    </row>
    <row r="472" spans="1:4" ht="18.75" customHeight="1" x14ac:dyDescent="0.15">
      <c r="A472" s="139"/>
      <c r="B472" s="140"/>
      <c r="C472" s="138"/>
      <c r="D472" s="138"/>
    </row>
    <row r="473" spans="1:4" ht="18.75" customHeight="1" x14ac:dyDescent="0.15">
      <c r="A473" s="139"/>
      <c r="B473" s="140"/>
      <c r="C473" s="138"/>
      <c r="D473" s="138"/>
    </row>
    <row r="474" spans="1:4" ht="18.75" customHeight="1" x14ac:dyDescent="0.15">
      <c r="A474" s="139"/>
      <c r="B474" s="140"/>
      <c r="C474" s="138"/>
      <c r="D474" s="138"/>
    </row>
    <row r="475" spans="1:4" ht="18.75" customHeight="1" x14ac:dyDescent="0.15">
      <c r="A475" s="139"/>
      <c r="B475" s="140"/>
      <c r="C475" s="138"/>
      <c r="D475" s="138"/>
    </row>
    <row r="476" spans="1:4" ht="18.75" customHeight="1" x14ac:dyDescent="0.15">
      <c r="A476" s="139"/>
      <c r="B476" s="140"/>
      <c r="C476" s="138"/>
      <c r="D476" s="138"/>
    </row>
    <row r="477" spans="1:4" ht="18.75" customHeight="1" x14ac:dyDescent="0.15">
      <c r="A477" s="139"/>
      <c r="B477" s="140"/>
      <c r="C477" s="138"/>
      <c r="D477" s="138"/>
    </row>
    <row r="478" spans="1:4" ht="18.75" customHeight="1" x14ac:dyDescent="0.15">
      <c r="A478" s="139"/>
      <c r="B478" s="140"/>
      <c r="C478" s="138"/>
      <c r="D478" s="138"/>
    </row>
    <row r="479" spans="1:4" ht="18.75" customHeight="1" x14ac:dyDescent="0.15">
      <c r="A479" s="139"/>
      <c r="B479" s="140"/>
      <c r="C479" s="138"/>
      <c r="D479" s="138"/>
    </row>
    <row r="480" spans="1:4" ht="18.75" customHeight="1" x14ac:dyDescent="0.15">
      <c r="A480" s="139"/>
      <c r="B480" s="140"/>
      <c r="C480" s="138"/>
      <c r="D480" s="138"/>
    </row>
    <row r="481" spans="1:4" ht="18.75" customHeight="1" x14ac:dyDescent="0.15">
      <c r="A481" s="139"/>
      <c r="B481" s="140"/>
      <c r="C481" s="138"/>
      <c r="D481" s="138"/>
    </row>
    <row r="482" spans="1:4" ht="18.75" customHeight="1" x14ac:dyDescent="0.15">
      <c r="A482" s="139"/>
      <c r="B482" s="140"/>
      <c r="C482" s="138"/>
      <c r="D482" s="138"/>
    </row>
    <row r="483" spans="1:4" ht="18.75" customHeight="1" x14ac:dyDescent="0.15">
      <c r="A483" s="139"/>
      <c r="B483" s="140"/>
      <c r="C483" s="138"/>
      <c r="D483" s="138"/>
    </row>
    <row r="484" spans="1:4" ht="18.75" customHeight="1" x14ac:dyDescent="0.15">
      <c r="A484" s="139"/>
      <c r="B484" s="140"/>
      <c r="C484" s="138"/>
      <c r="D484" s="138"/>
    </row>
    <row r="485" spans="1:4" ht="18.75" customHeight="1" x14ac:dyDescent="0.15">
      <c r="A485" s="139"/>
      <c r="B485" s="140"/>
      <c r="C485" s="138"/>
      <c r="D485" s="138"/>
    </row>
    <row r="486" spans="1:4" ht="18.75" customHeight="1" x14ac:dyDescent="0.15">
      <c r="A486" s="139"/>
      <c r="B486" s="140"/>
      <c r="C486" s="138"/>
      <c r="D486" s="138"/>
    </row>
    <row r="487" spans="1:4" ht="18.75" customHeight="1" x14ac:dyDescent="0.15">
      <c r="A487" s="139"/>
      <c r="B487" s="140"/>
      <c r="C487" s="138"/>
      <c r="D487" s="138"/>
    </row>
    <row r="488" spans="1:4" ht="18.75" customHeight="1" x14ac:dyDescent="0.15">
      <c r="A488" s="139"/>
      <c r="B488" s="140"/>
      <c r="C488" s="138"/>
      <c r="D488" s="138"/>
    </row>
    <row r="489" spans="1:4" ht="18.75" customHeight="1" x14ac:dyDescent="0.15">
      <c r="A489" s="139"/>
      <c r="B489" s="140"/>
      <c r="C489" s="138"/>
      <c r="D489" s="138"/>
    </row>
    <row r="490" spans="1:4" ht="18.75" customHeight="1" x14ac:dyDescent="0.15">
      <c r="A490" s="139"/>
      <c r="B490" s="140"/>
      <c r="C490" s="138"/>
      <c r="D490" s="138"/>
    </row>
    <row r="491" spans="1:4" ht="18.75" customHeight="1" x14ac:dyDescent="0.15">
      <c r="A491" s="139"/>
      <c r="B491" s="140"/>
      <c r="C491" s="138"/>
      <c r="D491" s="138"/>
    </row>
    <row r="492" spans="1:4" ht="18.75" customHeight="1" x14ac:dyDescent="0.15">
      <c r="A492" s="139"/>
      <c r="B492" s="140"/>
      <c r="C492" s="138"/>
      <c r="D492" s="138"/>
    </row>
    <row r="493" spans="1:4" ht="18.75" customHeight="1" x14ac:dyDescent="0.15">
      <c r="A493" s="139"/>
      <c r="B493" s="140"/>
      <c r="C493" s="138"/>
      <c r="D493" s="138"/>
    </row>
    <row r="494" spans="1:4" ht="18.75" customHeight="1" x14ac:dyDescent="0.15">
      <c r="A494" s="139"/>
      <c r="B494" s="140"/>
      <c r="C494" s="138"/>
      <c r="D494" s="138"/>
    </row>
    <row r="495" spans="1:4" ht="18.75" customHeight="1" x14ac:dyDescent="0.15">
      <c r="A495" s="139"/>
      <c r="B495" s="140"/>
      <c r="C495" s="138"/>
      <c r="D495" s="138"/>
    </row>
    <row r="496" spans="1:4" ht="18.75" customHeight="1" x14ac:dyDescent="0.15">
      <c r="A496" s="139"/>
      <c r="B496" s="140"/>
      <c r="C496" s="138"/>
      <c r="D496" s="138"/>
    </row>
    <row r="497" spans="1:4" ht="18.75" customHeight="1" x14ac:dyDescent="0.15">
      <c r="A497" s="139"/>
      <c r="B497" s="140"/>
      <c r="C497" s="138"/>
      <c r="D497" s="138"/>
    </row>
    <row r="498" spans="1:4" ht="18.75" customHeight="1" x14ac:dyDescent="0.15">
      <c r="A498" s="139"/>
      <c r="B498" s="140"/>
      <c r="C498" s="138"/>
      <c r="D498" s="138"/>
    </row>
    <row r="499" spans="1:4" ht="18.75" customHeight="1" x14ac:dyDescent="0.15">
      <c r="A499" s="139"/>
      <c r="B499" s="140"/>
      <c r="C499" s="138"/>
      <c r="D499" s="138"/>
    </row>
    <row r="500" spans="1:4" ht="18.75" customHeight="1" x14ac:dyDescent="0.15">
      <c r="A500" s="139"/>
      <c r="B500" s="140"/>
      <c r="C500" s="138"/>
      <c r="D500" s="138"/>
    </row>
    <row r="501" spans="1:4" ht="18.75" customHeight="1" x14ac:dyDescent="0.15">
      <c r="A501" s="139"/>
      <c r="B501" s="140"/>
      <c r="C501" s="138"/>
      <c r="D501" s="138"/>
    </row>
    <row r="502" spans="1:4" ht="18.75" customHeight="1" x14ac:dyDescent="0.15">
      <c r="A502" s="139"/>
      <c r="B502" s="140"/>
      <c r="C502" s="138"/>
      <c r="D502" s="138"/>
    </row>
    <row r="503" spans="1:4" ht="18.75" customHeight="1" x14ac:dyDescent="0.15">
      <c r="A503" s="139"/>
      <c r="B503" s="140"/>
      <c r="C503" s="138"/>
      <c r="D503" s="138"/>
    </row>
    <row r="504" spans="1:4" ht="18.75" customHeight="1" x14ac:dyDescent="0.15">
      <c r="A504" s="139"/>
      <c r="B504" s="140"/>
      <c r="C504" s="138"/>
      <c r="D504" s="138"/>
    </row>
    <row r="505" spans="1:4" ht="18.75" customHeight="1" x14ac:dyDescent="0.15">
      <c r="A505" s="139"/>
      <c r="B505" s="140"/>
      <c r="C505" s="138"/>
      <c r="D505" s="138"/>
    </row>
    <row r="506" spans="1:4" ht="18.75" customHeight="1" x14ac:dyDescent="0.15">
      <c r="A506" s="139"/>
      <c r="B506" s="140"/>
      <c r="C506" s="138"/>
      <c r="D506" s="138"/>
    </row>
    <row r="507" spans="1:4" ht="18.75" customHeight="1" x14ac:dyDescent="0.15">
      <c r="A507" s="139"/>
      <c r="B507" s="140"/>
      <c r="C507" s="138"/>
      <c r="D507" s="138"/>
    </row>
    <row r="508" spans="1:4" ht="18.75" customHeight="1" x14ac:dyDescent="0.15">
      <c r="A508" s="139"/>
      <c r="B508" s="140"/>
      <c r="C508" s="138"/>
      <c r="D508" s="138"/>
    </row>
    <row r="509" spans="1:4" ht="18.75" customHeight="1" x14ac:dyDescent="0.15">
      <c r="A509" s="139"/>
      <c r="B509" s="140"/>
      <c r="C509" s="138"/>
      <c r="D509" s="138"/>
    </row>
    <row r="510" spans="1:4" ht="18.75" customHeight="1" x14ac:dyDescent="0.15">
      <c r="A510" s="139"/>
      <c r="B510" s="140"/>
      <c r="C510" s="138"/>
      <c r="D510" s="138"/>
    </row>
    <row r="511" spans="1:4" ht="18.75" customHeight="1" x14ac:dyDescent="0.15">
      <c r="A511" s="139"/>
      <c r="B511" s="140"/>
      <c r="C511" s="138"/>
      <c r="D511" s="138"/>
    </row>
    <row r="512" spans="1:4" ht="18.75" customHeight="1" x14ac:dyDescent="0.15">
      <c r="A512" s="139"/>
      <c r="B512" s="140"/>
      <c r="C512" s="138"/>
      <c r="D512" s="138"/>
    </row>
    <row r="513" spans="1:4" ht="18.75" customHeight="1" x14ac:dyDescent="0.15">
      <c r="A513" s="139"/>
      <c r="B513" s="140"/>
      <c r="C513" s="138"/>
      <c r="D513" s="138"/>
    </row>
    <row r="514" spans="1:4" ht="18.75" customHeight="1" x14ac:dyDescent="0.15">
      <c r="A514" s="139"/>
      <c r="B514" s="140"/>
      <c r="C514" s="138"/>
      <c r="D514" s="138"/>
    </row>
    <row r="515" spans="1:4" ht="18.75" customHeight="1" x14ac:dyDescent="0.15">
      <c r="A515" s="139"/>
      <c r="B515" s="140"/>
      <c r="C515" s="138"/>
      <c r="D515" s="138"/>
    </row>
    <row r="516" spans="1:4" ht="18.75" customHeight="1" x14ac:dyDescent="0.15">
      <c r="A516" s="139"/>
      <c r="B516" s="140"/>
      <c r="C516" s="138"/>
      <c r="D516" s="138"/>
    </row>
    <row r="517" spans="1:4" ht="18.75" customHeight="1" x14ac:dyDescent="0.15">
      <c r="A517" s="139"/>
      <c r="B517" s="140"/>
      <c r="C517" s="138"/>
      <c r="D517" s="138"/>
    </row>
    <row r="518" spans="1:4" ht="18.75" customHeight="1" x14ac:dyDescent="0.15">
      <c r="A518" s="139"/>
      <c r="B518" s="140"/>
      <c r="C518" s="138"/>
      <c r="D518" s="138"/>
    </row>
    <row r="519" spans="1:4" ht="18.75" customHeight="1" x14ac:dyDescent="0.15">
      <c r="A519" s="139"/>
      <c r="B519" s="140"/>
      <c r="C519" s="138"/>
      <c r="D519" s="138"/>
    </row>
    <row r="520" spans="1:4" ht="18.75" customHeight="1" x14ac:dyDescent="0.15">
      <c r="A520" s="139"/>
      <c r="B520" s="140"/>
      <c r="C520" s="138"/>
      <c r="D520" s="138"/>
    </row>
    <row r="521" spans="1:4" ht="18.75" customHeight="1" x14ac:dyDescent="0.15">
      <c r="A521" s="139"/>
      <c r="B521" s="140"/>
      <c r="C521" s="138"/>
      <c r="D521" s="138"/>
    </row>
    <row r="522" spans="1:4" ht="18.75" customHeight="1" x14ac:dyDescent="0.15">
      <c r="A522" s="139"/>
      <c r="B522" s="140"/>
      <c r="C522" s="138"/>
      <c r="D522" s="138"/>
    </row>
    <row r="523" spans="1:4" ht="18.75" customHeight="1" x14ac:dyDescent="0.15">
      <c r="A523" s="139"/>
      <c r="B523" s="140"/>
      <c r="C523" s="138"/>
      <c r="D523" s="138"/>
    </row>
    <row r="524" spans="1:4" ht="18.75" customHeight="1" x14ac:dyDescent="0.15">
      <c r="A524" s="139"/>
      <c r="B524" s="140"/>
      <c r="C524" s="138"/>
      <c r="D524" s="138"/>
    </row>
    <row r="525" spans="1:4" ht="18.75" customHeight="1" x14ac:dyDescent="0.15">
      <c r="A525" s="139"/>
      <c r="B525" s="140"/>
      <c r="C525" s="138"/>
      <c r="D525" s="138"/>
    </row>
    <row r="526" spans="1:4" ht="18.75" customHeight="1" x14ac:dyDescent="0.15">
      <c r="A526" s="139"/>
      <c r="B526" s="140"/>
      <c r="C526" s="138"/>
      <c r="D526" s="138"/>
    </row>
    <row r="527" spans="1:4" ht="18.75" customHeight="1" x14ac:dyDescent="0.15">
      <c r="A527" s="139"/>
      <c r="B527" s="140"/>
      <c r="C527" s="138"/>
      <c r="D527" s="138"/>
    </row>
    <row r="528" spans="1:4" ht="18.75" customHeight="1" x14ac:dyDescent="0.15">
      <c r="A528" s="139"/>
      <c r="B528" s="140"/>
      <c r="C528" s="138"/>
      <c r="D528" s="138"/>
    </row>
    <row r="529" spans="1:4" ht="18.75" customHeight="1" x14ac:dyDescent="0.15">
      <c r="A529" s="139"/>
      <c r="B529" s="140"/>
      <c r="C529" s="138"/>
      <c r="D529" s="138"/>
    </row>
    <row r="530" spans="1:4" ht="18.75" customHeight="1" x14ac:dyDescent="0.15">
      <c r="A530" s="139"/>
      <c r="B530" s="140"/>
      <c r="C530" s="138"/>
      <c r="D530" s="138"/>
    </row>
    <row r="531" spans="1:4" ht="18.75" customHeight="1" x14ac:dyDescent="0.15">
      <c r="A531" s="139"/>
      <c r="B531" s="140"/>
      <c r="C531" s="138"/>
      <c r="D531" s="138"/>
    </row>
    <row r="532" spans="1:4" ht="18.75" customHeight="1" x14ac:dyDescent="0.15">
      <c r="A532" s="139"/>
      <c r="B532" s="140"/>
      <c r="C532" s="138"/>
      <c r="D532" s="138"/>
    </row>
    <row r="533" spans="1:4" ht="18.75" customHeight="1" x14ac:dyDescent="0.15">
      <c r="A533" s="139"/>
      <c r="B533" s="140"/>
      <c r="C533" s="138"/>
      <c r="D533" s="138"/>
    </row>
    <row r="534" spans="1:4" ht="18.75" customHeight="1" x14ac:dyDescent="0.15">
      <c r="A534" s="139"/>
      <c r="B534" s="140"/>
      <c r="C534" s="138"/>
      <c r="D534" s="138"/>
    </row>
    <row r="535" spans="1:4" ht="18.75" customHeight="1" x14ac:dyDescent="0.15">
      <c r="A535" s="139"/>
      <c r="B535" s="140"/>
      <c r="C535" s="138"/>
      <c r="D535" s="138"/>
    </row>
    <row r="536" spans="1:4" ht="18.75" customHeight="1" x14ac:dyDescent="0.15">
      <c r="A536" s="139"/>
      <c r="B536" s="140"/>
      <c r="C536" s="138"/>
      <c r="D536" s="138"/>
    </row>
    <row r="537" spans="1:4" ht="18.75" customHeight="1" x14ac:dyDescent="0.15">
      <c r="A537" s="139"/>
      <c r="B537" s="140"/>
      <c r="C537" s="138"/>
      <c r="D537" s="138"/>
    </row>
    <row r="538" spans="1:4" ht="18.75" customHeight="1" x14ac:dyDescent="0.15">
      <c r="A538" s="139"/>
      <c r="B538" s="140"/>
      <c r="C538" s="138"/>
      <c r="D538" s="138"/>
    </row>
    <row r="539" spans="1:4" ht="18.75" customHeight="1" x14ac:dyDescent="0.15">
      <c r="A539" s="139"/>
      <c r="B539" s="140"/>
      <c r="C539" s="138"/>
      <c r="D539" s="138"/>
    </row>
    <row r="540" spans="1:4" ht="18.75" customHeight="1" x14ac:dyDescent="0.15">
      <c r="A540" s="139"/>
      <c r="B540" s="140"/>
      <c r="C540" s="138"/>
      <c r="D540" s="138"/>
    </row>
    <row r="541" spans="1:4" ht="18.75" customHeight="1" x14ac:dyDescent="0.15">
      <c r="A541" s="139"/>
      <c r="B541" s="140"/>
      <c r="C541" s="138"/>
      <c r="D541" s="138"/>
    </row>
    <row r="542" spans="1:4" ht="18.75" customHeight="1" x14ac:dyDescent="0.15">
      <c r="A542" s="139"/>
      <c r="B542" s="140"/>
      <c r="C542" s="138"/>
      <c r="D542" s="138"/>
    </row>
    <row r="543" spans="1:4" ht="18.75" customHeight="1" x14ac:dyDescent="0.15">
      <c r="A543" s="139"/>
      <c r="B543" s="140"/>
      <c r="C543" s="138"/>
      <c r="D543" s="138"/>
    </row>
    <row r="544" spans="1:4" ht="18.75" customHeight="1" x14ac:dyDescent="0.15">
      <c r="A544" s="139"/>
      <c r="B544" s="140"/>
      <c r="C544" s="138"/>
      <c r="D544" s="138"/>
    </row>
    <row r="545" spans="1:4" ht="18.75" customHeight="1" x14ac:dyDescent="0.15">
      <c r="A545" s="139"/>
      <c r="B545" s="140"/>
      <c r="C545" s="138"/>
      <c r="D545" s="138"/>
    </row>
    <row r="546" spans="1:4" ht="18.75" customHeight="1" x14ac:dyDescent="0.15">
      <c r="A546" s="139"/>
      <c r="B546" s="140"/>
      <c r="C546" s="138"/>
      <c r="D546" s="138"/>
    </row>
    <row r="547" spans="1:4" ht="18.75" customHeight="1" x14ac:dyDescent="0.15">
      <c r="A547" s="139"/>
      <c r="B547" s="140"/>
      <c r="C547" s="138"/>
      <c r="D547" s="138"/>
    </row>
    <row r="548" spans="1:4" ht="18.75" customHeight="1" x14ac:dyDescent="0.15">
      <c r="A548" s="139"/>
      <c r="B548" s="140"/>
      <c r="C548" s="138"/>
      <c r="D548" s="138"/>
    </row>
    <row r="549" spans="1:4" ht="18.75" customHeight="1" x14ac:dyDescent="0.15">
      <c r="A549" s="139"/>
      <c r="B549" s="140"/>
      <c r="C549" s="138"/>
      <c r="D549" s="138"/>
    </row>
    <row r="550" spans="1:4" ht="18.75" customHeight="1" x14ac:dyDescent="0.15">
      <c r="A550" s="139"/>
      <c r="B550" s="140"/>
      <c r="C550" s="138"/>
      <c r="D550" s="138"/>
    </row>
    <row r="551" spans="1:4" ht="18.75" customHeight="1" x14ac:dyDescent="0.15">
      <c r="A551" s="139"/>
      <c r="B551" s="140"/>
      <c r="C551" s="138"/>
      <c r="D551" s="138"/>
    </row>
    <row r="552" spans="1:4" ht="18.75" customHeight="1" x14ac:dyDescent="0.15">
      <c r="A552" s="139"/>
      <c r="B552" s="140"/>
      <c r="C552" s="138"/>
      <c r="D552" s="138"/>
    </row>
    <row r="553" spans="1:4" ht="18.75" customHeight="1" x14ac:dyDescent="0.15">
      <c r="A553" s="139"/>
      <c r="B553" s="140"/>
      <c r="C553" s="138"/>
      <c r="D553" s="138"/>
    </row>
    <row r="554" spans="1:4" ht="18.75" customHeight="1" x14ac:dyDescent="0.15">
      <c r="A554" s="139"/>
      <c r="B554" s="140"/>
      <c r="C554" s="138"/>
      <c r="D554" s="138"/>
    </row>
    <row r="555" spans="1:4" ht="18.75" customHeight="1" x14ac:dyDescent="0.15">
      <c r="A555" s="139"/>
      <c r="B555" s="140"/>
      <c r="C555" s="138"/>
      <c r="D555" s="138"/>
    </row>
    <row r="556" spans="1:4" ht="18.75" customHeight="1" x14ac:dyDescent="0.15">
      <c r="A556" s="139"/>
      <c r="B556" s="140"/>
      <c r="C556" s="138"/>
      <c r="D556" s="138"/>
    </row>
    <row r="557" spans="1:4" ht="18.75" customHeight="1" x14ac:dyDescent="0.15">
      <c r="A557" s="139"/>
      <c r="B557" s="140"/>
      <c r="C557" s="138"/>
      <c r="D557" s="138"/>
    </row>
    <row r="558" spans="1:4" ht="18.75" customHeight="1" x14ac:dyDescent="0.15">
      <c r="A558" s="139"/>
      <c r="B558" s="140"/>
      <c r="C558" s="138"/>
      <c r="D558" s="138"/>
    </row>
    <row r="559" spans="1:4" ht="18.75" customHeight="1" x14ac:dyDescent="0.15">
      <c r="A559" s="139"/>
      <c r="B559" s="140"/>
      <c r="C559" s="138"/>
      <c r="D559" s="138"/>
    </row>
    <row r="560" spans="1:4" ht="18.75" customHeight="1" x14ac:dyDescent="0.15">
      <c r="A560" s="139"/>
      <c r="B560" s="140"/>
      <c r="C560" s="138"/>
      <c r="D560" s="138"/>
    </row>
    <row r="561" spans="1:4" ht="18.75" customHeight="1" x14ac:dyDescent="0.15">
      <c r="A561" s="139"/>
      <c r="B561" s="140"/>
      <c r="C561" s="138"/>
      <c r="D561" s="138"/>
    </row>
    <row r="562" spans="1:4" ht="18.75" customHeight="1" x14ac:dyDescent="0.15">
      <c r="A562" s="139"/>
      <c r="B562" s="140"/>
      <c r="C562" s="138"/>
      <c r="D562" s="138"/>
    </row>
    <row r="563" spans="1:4" ht="18.75" customHeight="1" x14ac:dyDescent="0.15">
      <c r="A563" s="139"/>
      <c r="B563" s="140"/>
      <c r="C563" s="138"/>
      <c r="D563" s="138"/>
    </row>
    <row r="564" spans="1:4" ht="18.75" customHeight="1" x14ac:dyDescent="0.15">
      <c r="A564" s="139"/>
      <c r="B564" s="140"/>
      <c r="C564" s="138"/>
      <c r="D564" s="138"/>
    </row>
    <row r="565" spans="1:4" ht="18.75" customHeight="1" x14ac:dyDescent="0.15">
      <c r="A565" s="139"/>
      <c r="B565" s="140"/>
      <c r="C565" s="138"/>
      <c r="D565" s="138"/>
    </row>
    <row r="566" spans="1:4" ht="18.75" customHeight="1" x14ac:dyDescent="0.15">
      <c r="A566" s="139"/>
      <c r="B566" s="140"/>
      <c r="C566" s="138"/>
      <c r="D566" s="138"/>
    </row>
    <row r="567" spans="1:4" ht="18.75" customHeight="1" x14ac:dyDescent="0.15">
      <c r="A567" s="139"/>
      <c r="B567" s="140"/>
      <c r="C567" s="138"/>
      <c r="D567" s="138"/>
    </row>
    <row r="568" spans="1:4" ht="18.75" customHeight="1" x14ac:dyDescent="0.15">
      <c r="A568" s="139"/>
      <c r="B568" s="140"/>
      <c r="C568" s="138"/>
      <c r="D568" s="138"/>
    </row>
    <row r="569" spans="1:4" ht="18.75" customHeight="1" x14ac:dyDescent="0.15">
      <c r="A569" s="139"/>
      <c r="B569" s="140"/>
      <c r="C569" s="138"/>
      <c r="D569" s="138"/>
    </row>
    <row r="570" spans="1:4" ht="18.75" customHeight="1" x14ac:dyDescent="0.15">
      <c r="A570" s="139"/>
      <c r="B570" s="140"/>
      <c r="C570" s="138"/>
      <c r="D570" s="138"/>
    </row>
    <row r="571" spans="1:4" ht="18.75" customHeight="1" x14ac:dyDescent="0.15">
      <c r="A571" s="139"/>
      <c r="B571" s="140"/>
      <c r="C571" s="138"/>
      <c r="D571" s="138"/>
    </row>
    <row r="572" spans="1:4" ht="18.75" customHeight="1" x14ac:dyDescent="0.15">
      <c r="A572" s="139"/>
      <c r="B572" s="140"/>
      <c r="C572" s="138"/>
      <c r="D572" s="138"/>
    </row>
    <row r="573" spans="1:4" ht="18.75" customHeight="1" x14ac:dyDescent="0.15">
      <c r="A573" s="139"/>
      <c r="B573" s="140"/>
      <c r="C573" s="138"/>
      <c r="D573" s="138"/>
    </row>
    <row r="574" spans="1:4" ht="18.75" customHeight="1" x14ac:dyDescent="0.15">
      <c r="A574" s="139"/>
      <c r="B574" s="140"/>
      <c r="C574" s="138"/>
      <c r="D574" s="138"/>
    </row>
    <row r="575" spans="1:4" ht="18.75" customHeight="1" x14ac:dyDescent="0.15">
      <c r="A575" s="139"/>
      <c r="B575" s="140"/>
      <c r="C575" s="138"/>
      <c r="D575" s="138"/>
    </row>
    <row r="576" spans="1:4" ht="18.75" customHeight="1" x14ac:dyDescent="0.15">
      <c r="A576" s="139"/>
      <c r="B576" s="140"/>
      <c r="C576" s="138"/>
      <c r="D576" s="138"/>
    </row>
    <row r="577" spans="1:4" ht="18.75" customHeight="1" x14ac:dyDescent="0.15">
      <c r="A577" s="139"/>
      <c r="B577" s="140"/>
      <c r="C577" s="138"/>
      <c r="D577" s="138"/>
    </row>
    <row r="578" spans="1:4" ht="18.75" customHeight="1" x14ac:dyDescent="0.15">
      <c r="A578" s="139"/>
      <c r="B578" s="140"/>
      <c r="C578" s="138"/>
      <c r="D578" s="138"/>
    </row>
    <row r="579" spans="1:4" ht="18.75" customHeight="1" x14ac:dyDescent="0.15">
      <c r="A579" s="139"/>
      <c r="B579" s="140"/>
      <c r="C579" s="138"/>
      <c r="D579" s="138"/>
    </row>
    <row r="580" spans="1:4" ht="18.75" customHeight="1" x14ac:dyDescent="0.15">
      <c r="A580" s="139"/>
      <c r="B580" s="140"/>
      <c r="C580" s="138"/>
      <c r="D580" s="138"/>
    </row>
    <row r="581" spans="1:4" ht="18.75" customHeight="1" x14ac:dyDescent="0.15">
      <c r="A581" s="139"/>
      <c r="B581" s="140"/>
      <c r="C581" s="138"/>
      <c r="D581" s="138"/>
    </row>
    <row r="582" spans="1:4" ht="18.75" customHeight="1" x14ac:dyDescent="0.15">
      <c r="A582" s="139"/>
      <c r="B582" s="140"/>
      <c r="C582" s="138"/>
      <c r="D582" s="138"/>
    </row>
    <row r="583" spans="1:4" ht="18.75" customHeight="1" x14ac:dyDescent="0.15">
      <c r="A583" s="139"/>
      <c r="B583" s="140"/>
      <c r="C583" s="138"/>
      <c r="D583" s="138"/>
    </row>
    <row r="584" spans="1:4" ht="18.75" customHeight="1" x14ac:dyDescent="0.15">
      <c r="A584" s="139"/>
      <c r="B584" s="140"/>
      <c r="C584" s="138"/>
      <c r="D584" s="138"/>
    </row>
    <row r="585" spans="1:4" ht="18.75" customHeight="1" x14ac:dyDescent="0.15">
      <c r="A585" s="139"/>
      <c r="B585" s="140"/>
      <c r="C585" s="138"/>
      <c r="D585" s="138"/>
    </row>
    <row r="586" spans="1:4" ht="18.75" customHeight="1" x14ac:dyDescent="0.15">
      <c r="A586" s="139"/>
      <c r="B586" s="140"/>
      <c r="C586" s="138"/>
      <c r="D586" s="138"/>
    </row>
    <row r="587" spans="1:4" ht="18.75" customHeight="1" x14ac:dyDescent="0.15">
      <c r="A587" s="139"/>
      <c r="B587" s="140"/>
      <c r="C587" s="138"/>
      <c r="D587" s="138"/>
    </row>
    <row r="588" spans="1:4" ht="18.75" customHeight="1" x14ac:dyDescent="0.15">
      <c r="A588" s="139"/>
      <c r="B588" s="140"/>
      <c r="C588" s="138"/>
      <c r="D588" s="138"/>
    </row>
    <row r="589" spans="1:4" ht="18.75" customHeight="1" x14ac:dyDescent="0.15">
      <c r="A589" s="139"/>
      <c r="B589" s="140"/>
      <c r="C589" s="138"/>
      <c r="D589" s="138"/>
    </row>
    <row r="590" spans="1:4" ht="18.75" customHeight="1" x14ac:dyDescent="0.15">
      <c r="A590" s="139"/>
      <c r="B590" s="140"/>
      <c r="C590" s="138"/>
      <c r="D590" s="138"/>
    </row>
    <row r="591" spans="1:4" ht="18.75" customHeight="1" x14ac:dyDescent="0.15">
      <c r="A591" s="139"/>
      <c r="B591" s="140"/>
      <c r="C591" s="138"/>
      <c r="D591" s="138"/>
    </row>
    <row r="592" spans="1:4" ht="18.75" customHeight="1" x14ac:dyDescent="0.15">
      <c r="A592" s="139"/>
      <c r="B592" s="140"/>
      <c r="C592" s="138"/>
      <c r="D592" s="138"/>
    </row>
    <row r="593" spans="1:4" ht="18.75" customHeight="1" x14ac:dyDescent="0.15">
      <c r="A593" s="139"/>
      <c r="B593" s="140"/>
      <c r="C593" s="138"/>
      <c r="D593" s="138"/>
    </row>
    <row r="594" spans="1:4" ht="18.75" customHeight="1" x14ac:dyDescent="0.15">
      <c r="A594" s="139"/>
      <c r="B594" s="140"/>
      <c r="C594" s="138"/>
      <c r="D594" s="138"/>
    </row>
    <row r="595" spans="1:4" ht="18.75" customHeight="1" x14ac:dyDescent="0.15">
      <c r="A595" s="139"/>
      <c r="B595" s="140"/>
      <c r="C595" s="138"/>
      <c r="D595" s="138"/>
    </row>
    <row r="596" spans="1:4" ht="18.75" customHeight="1" x14ac:dyDescent="0.15">
      <c r="A596" s="139"/>
      <c r="B596" s="140"/>
      <c r="C596" s="138"/>
      <c r="D596" s="138"/>
    </row>
    <row r="597" spans="1:4" ht="18.75" customHeight="1" x14ac:dyDescent="0.15">
      <c r="A597" s="139"/>
      <c r="B597" s="140"/>
      <c r="C597" s="138"/>
      <c r="D597" s="138"/>
    </row>
    <row r="598" spans="1:4" ht="18.75" customHeight="1" x14ac:dyDescent="0.15">
      <c r="A598" s="139"/>
      <c r="B598" s="140"/>
      <c r="C598" s="138"/>
      <c r="D598" s="138"/>
    </row>
    <row r="599" spans="1:4" ht="18.75" customHeight="1" x14ac:dyDescent="0.15">
      <c r="A599" s="139"/>
      <c r="B599" s="140"/>
      <c r="C599" s="138"/>
      <c r="D599" s="138"/>
    </row>
    <row r="600" spans="1:4" ht="18.75" customHeight="1" x14ac:dyDescent="0.15">
      <c r="A600" s="139"/>
      <c r="B600" s="140"/>
      <c r="C600" s="138"/>
      <c r="D600" s="138"/>
    </row>
    <row r="601" spans="1:4" ht="18.75" customHeight="1" x14ac:dyDescent="0.15">
      <c r="A601" s="139"/>
      <c r="B601" s="140"/>
      <c r="C601" s="138"/>
      <c r="D601" s="138"/>
    </row>
    <row r="602" spans="1:4" ht="18.75" customHeight="1" x14ac:dyDescent="0.15">
      <c r="A602" s="139"/>
      <c r="B602" s="140"/>
      <c r="C602" s="138"/>
      <c r="D602" s="138"/>
    </row>
    <row r="603" spans="1:4" ht="18.75" customHeight="1" x14ac:dyDescent="0.15">
      <c r="A603" s="139"/>
      <c r="B603" s="140"/>
      <c r="C603" s="138"/>
      <c r="D603" s="138"/>
    </row>
    <row r="604" spans="1:4" ht="18.75" customHeight="1" x14ac:dyDescent="0.15">
      <c r="A604" s="139"/>
      <c r="B604" s="140"/>
      <c r="C604" s="138"/>
      <c r="D604" s="138"/>
    </row>
    <row r="605" spans="1:4" ht="18.75" customHeight="1" x14ac:dyDescent="0.15">
      <c r="A605" s="139"/>
      <c r="B605" s="140"/>
      <c r="C605" s="138"/>
      <c r="D605" s="138"/>
    </row>
    <row r="606" spans="1:4" ht="18.75" customHeight="1" x14ac:dyDescent="0.15">
      <c r="A606" s="139"/>
      <c r="B606" s="140"/>
      <c r="C606" s="138"/>
      <c r="D606" s="138"/>
    </row>
    <row r="607" spans="1:4" ht="18.75" customHeight="1" x14ac:dyDescent="0.15">
      <c r="A607" s="139"/>
      <c r="B607" s="140"/>
      <c r="C607" s="138"/>
      <c r="D607" s="138"/>
    </row>
    <row r="608" spans="1:4" ht="18.75" customHeight="1" x14ac:dyDescent="0.15">
      <c r="A608" s="139"/>
      <c r="B608" s="140"/>
      <c r="C608" s="138"/>
      <c r="D608" s="138"/>
    </row>
    <row r="609" spans="1:4" ht="18.75" customHeight="1" x14ac:dyDescent="0.15">
      <c r="A609" s="139"/>
      <c r="B609" s="140"/>
      <c r="C609" s="138"/>
      <c r="D609" s="138"/>
    </row>
    <row r="610" spans="1:4" ht="18.75" customHeight="1" x14ac:dyDescent="0.15">
      <c r="A610" s="139"/>
      <c r="B610" s="140"/>
      <c r="C610" s="138"/>
      <c r="D610" s="138"/>
    </row>
    <row r="611" spans="1:4" ht="18.75" customHeight="1" x14ac:dyDescent="0.15">
      <c r="A611" s="139"/>
      <c r="B611" s="140"/>
      <c r="C611" s="138"/>
      <c r="D611" s="138"/>
    </row>
    <row r="612" spans="1:4" ht="18.75" customHeight="1" x14ac:dyDescent="0.15">
      <c r="A612" s="139"/>
      <c r="B612" s="140"/>
      <c r="C612" s="138"/>
      <c r="D612" s="138"/>
    </row>
    <row r="613" spans="1:4" ht="18.75" customHeight="1" x14ac:dyDescent="0.15">
      <c r="A613" s="139"/>
      <c r="B613" s="140"/>
      <c r="C613" s="138"/>
      <c r="D613" s="138"/>
    </row>
    <row r="614" spans="1:4" ht="18.75" customHeight="1" x14ac:dyDescent="0.15">
      <c r="A614" s="139"/>
      <c r="B614" s="140"/>
      <c r="C614" s="138"/>
      <c r="D614" s="138"/>
    </row>
    <row r="615" spans="1:4" ht="18.75" customHeight="1" x14ac:dyDescent="0.15">
      <c r="A615" s="139"/>
      <c r="B615" s="140"/>
      <c r="C615" s="138"/>
      <c r="D615" s="138"/>
    </row>
    <row r="616" spans="1:4" ht="18.75" customHeight="1" x14ac:dyDescent="0.15">
      <c r="A616" s="139"/>
      <c r="B616" s="140"/>
      <c r="C616" s="138"/>
      <c r="D616" s="138"/>
    </row>
    <row r="617" spans="1:4" ht="18.75" customHeight="1" x14ac:dyDescent="0.15">
      <c r="A617" s="139"/>
      <c r="B617" s="140"/>
      <c r="C617" s="138"/>
      <c r="D617" s="138"/>
    </row>
    <row r="618" spans="1:4" ht="18.75" customHeight="1" x14ac:dyDescent="0.15">
      <c r="A618" s="139"/>
      <c r="B618" s="140"/>
      <c r="C618" s="138"/>
      <c r="D618" s="138"/>
    </row>
    <row r="619" spans="1:4" ht="18.75" customHeight="1" x14ac:dyDescent="0.15">
      <c r="A619" s="139"/>
      <c r="B619" s="140"/>
      <c r="C619" s="138"/>
      <c r="D619" s="138"/>
    </row>
    <row r="620" spans="1:4" ht="18.75" customHeight="1" x14ac:dyDescent="0.15">
      <c r="A620" s="139"/>
      <c r="B620" s="140"/>
      <c r="C620" s="138"/>
      <c r="D620" s="138"/>
    </row>
    <row r="621" spans="1:4" ht="18.75" customHeight="1" x14ac:dyDescent="0.15">
      <c r="A621" s="139"/>
      <c r="B621" s="140"/>
      <c r="C621" s="138"/>
      <c r="D621" s="138"/>
    </row>
    <row r="622" spans="1:4" ht="18.75" customHeight="1" x14ac:dyDescent="0.15">
      <c r="A622" s="139"/>
      <c r="B622" s="140"/>
      <c r="C622" s="138"/>
      <c r="D622" s="138"/>
    </row>
    <row r="623" spans="1:4" ht="18.75" customHeight="1" x14ac:dyDescent="0.15">
      <c r="A623" s="139"/>
      <c r="B623" s="140"/>
      <c r="C623" s="138"/>
      <c r="D623" s="138"/>
    </row>
    <row r="624" spans="1:4" ht="18.75" customHeight="1" x14ac:dyDescent="0.15">
      <c r="A624" s="139"/>
      <c r="B624" s="140"/>
      <c r="C624" s="138"/>
      <c r="D624" s="138"/>
    </row>
    <row r="625" spans="1:4" ht="18.75" customHeight="1" x14ac:dyDescent="0.15">
      <c r="A625" s="139"/>
      <c r="B625" s="140"/>
      <c r="C625" s="138"/>
      <c r="D625" s="138"/>
    </row>
    <row r="626" spans="1:4" ht="18.75" customHeight="1" x14ac:dyDescent="0.15">
      <c r="A626" s="139"/>
      <c r="B626" s="140"/>
      <c r="C626" s="138"/>
      <c r="D626" s="138"/>
    </row>
    <row r="627" spans="1:4" ht="18.75" customHeight="1" x14ac:dyDescent="0.15">
      <c r="A627" s="139"/>
      <c r="B627" s="140"/>
      <c r="C627" s="138"/>
      <c r="D627" s="138"/>
    </row>
    <row r="628" spans="1:4" ht="18.75" customHeight="1" x14ac:dyDescent="0.15">
      <c r="A628" s="139"/>
      <c r="B628" s="140"/>
      <c r="C628" s="138"/>
      <c r="D628" s="138"/>
    </row>
    <row r="629" spans="1:4" ht="18.75" customHeight="1" x14ac:dyDescent="0.15">
      <c r="A629" s="139"/>
      <c r="B629" s="140"/>
      <c r="C629" s="138"/>
      <c r="D629" s="138"/>
    </row>
    <row r="630" spans="1:4" ht="18.75" customHeight="1" x14ac:dyDescent="0.15">
      <c r="A630" s="139"/>
      <c r="B630" s="140"/>
      <c r="C630" s="138"/>
      <c r="D630" s="138"/>
    </row>
    <row r="631" spans="1:4" ht="18.75" customHeight="1" x14ac:dyDescent="0.15">
      <c r="A631" s="139"/>
      <c r="B631" s="140"/>
      <c r="C631" s="138"/>
      <c r="D631" s="138"/>
    </row>
    <row r="632" spans="1:4" ht="18.75" customHeight="1" x14ac:dyDescent="0.15">
      <c r="A632" s="139"/>
      <c r="B632" s="140"/>
      <c r="C632" s="138"/>
      <c r="D632" s="138"/>
    </row>
    <row r="633" spans="1:4" ht="18.75" customHeight="1" x14ac:dyDescent="0.15">
      <c r="A633" s="139"/>
      <c r="B633" s="140"/>
      <c r="C633" s="138"/>
      <c r="D633" s="138"/>
    </row>
    <row r="634" spans="1:4" ht="18.75" customHeight="1" x14ac:dyDescent="0.15">
      <c r="A634" s="139"/>
      <c r="B634" s="140"/>
      <c r="C634" s="138"/>
      <c r="D634" s="138"/>
    </row>
    <row r="635" spans="1:4" ht="18.75" customHeight="1" x14ac:dyDescent="0.15">
      <c r="A635" s="139"/>
      <c r="B635" s="140"/>
      <c r="C635" s="138"/>
      <c r="D635" s="138"/>
    </row>
    <row r="636" spans="1:4" ht="18.75" customHeight="1" x14ac:dyDescent="0.15">
      <c r="A636" s="139"/>
      <c r="B636" s="140"/>
      <c r="C636" s="138"/>
      <c r="D636" s="138"/>
    </row>
    <row r="637" spans="1:4" ht="18.75" customHeight="1" x14ac:dyDescent="0.15">
      <c r="A637" s="139"/>
      <c r="B637" s="140"/>
      <c r="C637" s="138"/>
      <c r="D637" s="138"/>
    </row>
    <row r="638" spans="1:4" ht="18.75" customHeight="1" x14ac:dyDescent="0.15">
      <c r="A638" s="139"/>
      <c r="B638" s="140"/>
      <c r="C638" s="138"/>
      <c r="D638" s="138"/>
    </row>
    <row r="639" spans="1:4" ht="18.75" customHeight="1" x14ac:dyDescent="0.15">
      <c r="A639" s="139"/>
      <c r="B639" s="140"/>
      <c r="C639" s="138"/>
      <c r="D639" s="138"/>
    </row>
    <row r="640" spans="1:4" ht="18.75" customHeight="1" x14ac:dyDescent="0.15">
      <c r="A640" s="139"/>
      <c r="B640" s="140"/>
      <c r="C640" s="138"/>
      <c r="D640" s="138"/>
    </row>
    <row r="641" spans="1:4" ht="18.75" customHeight="1" x14ac:dyDescent="0.15">
      <c r="A641" s="139"/>
      <c r="B641" s="140"/>
      <c r="C641" s="138"/>
      <c r="D641" s="138"/>
    </row>
    <row r="642" spans="1:4" ht="18.75" customHeight="1" x14ac:dyDescent="0.15">
      <c r="A642" s="139"/>
      <c r="B642" s="140"/>
      <c r="C642" s="138"/>
      <c r="D642" s="138"/>
    </row>
    <row r="643" spans="1:4" ht="18.75" customHeight="1" x14ac:dyDescent="0.15">
      <c r="A643" s="139"/>
      <c r="B643" s="140"/>
      <c r="C643" s="138"/>
      <c r="D643" s="138"/>
    </row>
    <row r="644" spans="1:4" ht="18.75" customHeight="1" x14ac:dyDescent="0.15">
      <c r="A644" s="139"/>
      <c r="B644" s="140"/>
      <c r="C644" s="138"/>
      <c r="D644" s="138"/>
    </row>
    <row r="645" spans="1:4" ht="18.75" customHeight="1" x14ac:dyDescent="0.15">
      <c r="A645" s="139"/>
      <c r="B645" s="140"/>
      <c r="C645" s="138"/>
      <c r="D645" s="138"/>
    </row>
    <row r="646" spans="1:4" ht="18.75" customHeight="1" x14ac:dyDescent="0.15">
      <c r="A646" s="139"/>
      <c r="B646" s="140"/>
      <c r="C646" s="138"/>
      <c r="D646" s="138"/>
    </row>
    <row r="647" spans="1:4" ht="18.75" customHeight="1" x14ac:dyDescent="0.15">
      <c r="A647" s="139"/>
      <c r="B647" s="140"/>
      <c r="C647" s="138"/>
      <c r="D647" s="138"/>
    </row>
    <row r="648" spans="1:4" ht="18.75" customHeight="1" x14ac:dyDescent="0.15">
      <c r="A648" s="139"/>
      <c r="B648" s="140"/>
      <c r="C648" s="138"/>
      <c r="D648" s="138"/>
    </row>
    <row r="649" spans="1:4" ht="18.75" customHeight="1" x14ac:dyDescent="0.15">
      <c r="A649" s="139"/>
      <c r="B649" s="140"/>
      <c r="C649" s="138"/>
      <c r="D649" s="138"/>
    </row>
    <row r="650" spans="1:4" ht="18.75" customHeight="1" x14ac:dyDescent="0.15">
      <c r="A650" s="139"/>
      <c r="B650" s="140"/>
      <c r="C650" s="138"/>
      <c r="D650" s="138"/>
    </row>
    <row r="651" spans="1:4" ht="18.75" customHeight="1" x14ac:dyDescent="0.15">
      <c r="A651" s="139"/>
      <c r="B651" s="140"/>
      <c r="C651" s="138"/>
      <c r="D651" s="138"/>
    </row>
    <row r="652" spans="1:4" ht="18.75" customHeight="1" x14ac:dyDescent="0.15">
      <c r="A652" s="139"/>
      <c r="B652" s="140"/>
      <c r="C652" s="138"/>
      <c r="D652" s="138"/>
    </row>
    <row r="653" spans="1:4" ht="18.75" customHeight="1" x14ac:dyDescent="0.15">
      <c r="A653" s="139"/>
      <c r="B653" s="140"/>
      <c r="C653" s="138"/>
      <c r="D653" s="138"/>
    </row>
    <row r="654" spans="1:4" ht="18.75" customHeight="1" x14ac:dyDescent="0.15">
      <c r="A654" s="139"/>
      <c r="B654" s="140"/>
      <c r="C654" s="138"/>
      <c r="D654" s="138"/>
    </row>
    <row r="655" spans="1:4" ht="18.75" customHeight="1" x14ac:dyDescent="0.15">
      <c r="A655" s="139"/>
      <c r="B655" s="140"/>
      <c r="C655" s="138"/>
      <c r="D655" s="138"/>
    </row>
    <row r="656" spans="1:4" ht="18.75" customHeight="1" x14ac:dyDescent="0.15">
      <c r="A656" s="139"/>
      <c r="B656" s="140"/>
      <c r="C656" s="138"/>
      <c r="D656" s="138"/>
    </row>
    <row r="657" spans="1:4" ht="18.75" customHeight="1" x14ac:dyDescent="0.15">
      <c r="A657" s="139"/>
      <c r="B657" s="140"/>
      <c r="C657" s="138"/>
      <c r="D657" s="138"/>
    </row>
    <row r="658" spans="1:4" ht="18.75" customHeight="1" x14ac:dyDescent="0.15">
      <c r="A658" s="139"/>
      <c r="B658" s="140"/>
      <c r="C658" s="138"/>
      <c r="D658" s="138"/>
    </row>
    <row r="659" spans="1:4" ht="18.75" customHeight="1" x14ac:dyDescent="0.15">
      <c r="A659" s="139"/>
      <c r="B659" s="140"/>
      <c r="C659" s="138"/>
      <c r="D659" s="138"/>
    </row>
    <row r="660" spans="1:4" ht="18.75" customHeight="1" x14ac:dyDescent="0.15">
      <c r="A660" s="139"/>
      <c r="B660" s="140"/>
      <c r="C660" s="138"/>
      <c r="D660" s="138"/>
    </row>
    <row r="661" spans="1:4" ht="18.75" customHeight="1" x14ac:dyDescent="0.15">
      <c r="A661" s="139"/>
      <c r="B661" s="140"/>
      <c r="C661" s="138"/>
      <c r="D661" s="138"/>
    </row>
    <row r="662" spans="1:4" ht="18.75" customHeight="1" x14ac:dyDescent="0.15">
      <c r="A662" s="139"/>
      <c r="B662" s="140"/>
      <c r="C662" s="138"/>
      <c r="D662" s="138"/>
    </row>
    <row r="663" spans="1:4" ht="18.75" customHeight="1" x14ac:dyDescent="0.15">
      <c r="A663" s="139"/>
      <c r="B663" s="140"/>
      <c r="C663" s="138"/>
      <c r="D663" s="138"/>
    </row>
    <row r="664" spans="1:4" ht="18.75" customHeight="1" x14ac:dyDescent="0.15">
      <c r="A664" s="139"/>
      <c r="B664" s="140"/>
      <c r="C664" s="138"/>
      <c r="D664" s="138"/>
    </row>
    <row r="665" spans="1:4" ht="18.75" customHeight="1" x14ac:dyDescent="0.15">
      <c r="A665" s="139"/>
      <c r="B665" s="140"/>
      <c r="C665" s="138"/>
      <c r="D665" s="138"/>
    </row>
    <row r="666" spans="1:4" ht="18.75" customHeight="1" x14ac:dyDescent="0.15">
      <c r="A666" s="139"/>
      <c r="B666" s="140"/>
      <c r="C666" s="138"/>
      <c r="D666" s="138"/>
    </row>
    <row r="667" spans="1:4" ht="18.75" customHeight="1" x14ac:dyDescent="0.15">
      <c r="A667" s="139"/>
      <c r="B667" s="140"/>
      <c r="C667" s="138"/>
      <c r="D667" s="138"/>
    </row>
    <row r="668" spans="1:4" ht="18.75" customHeight="1" x14ac:dyDescent="0.15">
      <c r="A668" s="139"/>
      <c r="B668" s="140"/>
      <c r="C668" s="138"/>
      <c r="D668" s="138"/>
    </row>
    <row r="669" spans="1:4" ht="18.75" customHeight="1" x14ac:dyDescent="0.15">
      <c r="A669" s="139"/>
      <c r="B669" s="140"/>
      <c r="C669" s="138"/>
      <c r="D669" s="138"/>
    </row>
    <row r="670" spans="1:4" ht="18.75" customHeight="1" x14ac:dyDescent="0.15">
      <c r="A670" s="139"/>
      <c r="B670" s="140"/>
      <c r="C670" s="138"/>
      <c r="D670" s="138"/>
    </row>
    <row r="671" spans="1:4" ht="18.75" customHeight="1" x14ac:dyDescent="0.15">
      <c r="A671" s="139"/>
      <c r="B671" s="140"/>
      <c r="C671" s="138"/>
      <c r="D671" s="138"/>
    </row>
    <row r="672" spans="1:4" ht="18.75" customHeight="1" x14ac:dyDescent="0.15">
      <c r="A672" s="139"/>
      <c r="B672" s="140"/>
      <c r="C672" s="138"/>
      <c r="D672" s="138"/>
    </row>
    <row r="673" spans="1:4" ht="18.75" customHeight="1" x14ac:dyDescent="0.15">
      <c r="A673" s="139"/>
      <c r="B673" s="140"/>
      <c r="C673" s="138"/>
      <c r="D673" s="138"/>
    </row>
    <row r="674" spans="1:4" ht="18.75" customHeight="1" x14ac:dyDescent="0.15">
      <c r="A674" s="139"/>
      <c r="B674" s="140"/>
      <c r="C674" s="138"/>
      <c r="D674" s="138"/>
    </row>
    <row r="675" spans="1:4" ht="18.75" customHeight="1" x14ac:dyDescent="0.15">
      <c r="A675" s="139"/>
      <c r="B675" s="140"/>
      <c r="C675" s="138"/>
      <c r="D675" s="138"/>
    </row>
    <row r="676" spans="1:4" ht="18.75" customHeight="1" x14ac:dyDescent="0.15">
      <c r="A676" s="139"/>
      <c r="B676" s="140"/>
      <c r="C676" s="138"/>
      <c r="D676" s="138"/>
    </row>
    <row r="677" spans="1:4" ht="18.75" customHeight="1" x14ac:dyDescent="0.15">
      <c r="A677" s="139"/>
      <c r="B677" s="140"/>
      <c r="C677" s="138"/>
      <c r="D677" s="138"/>
    </row>
    <row r="678" spans="1:4" ht="18.75" customHeight="1" x14ac:dyDescent="0.15">
      <c r="A678" s="139"/>
      <c r="B678" s="140"/>
      <c r="C678" s="138"/>
      <c r="D678" s="138"/>
    </row>
    <row r="679" spans="1:4" ht="18.75" customHeight="1" x14ac:dyDescent="0.15">
      <c r="A679" s="139"/>
      <c r="B679" s="140"/>
      <c r="C679" s="138"/>
      <c r="D679" s="138"/>
    </row>
    <row r="680" spans="1:4" ht="18.75" customHeight="1" x14ac:dyDescent="0.15">
      <c r="A680" s="139"/>
      <c r="B680" s="140"/>
      <c r="C680" s="138"/>
      <c r="D680" s="138"/>
    </row>
    <row r="681" spans="1:4" ht="18.75" customHeight="1" x14ac:dyDescent="0.15">
      <c r="A681" s="139"/>
      <c r="B681" s="140"/>
      <c r="C681" s="138"/>
      <c r="D681" s="138"/>
    </row>
    <row r="682" spans="1:4" ht="18.75" customHeight="1" x14ac:dyDescent="0.15">
      <c r="A682" s="139"/>
      <c r="B682" s="140"/>
      <c r="C682" s="138"/>
      <c r="D682" s="138"/>
    </row>
    <row r="683" spans="1:4" ht="18.75" customHeight="1" x14ac:dyDescent="0.15">
      <c r="A683" s="139"/>
      <c r="B683" s="140"/>
      <c r="C683" s="138"/>
      <c r="D683" s="138"/>
    </row>
    <row r="684" spans="1:4" ht="18.75" customHeight="1" x14ac:dyDescent="0.15">
      <c r="A684" s="139"/>
      <c r="B684" s="140"/>
      <c r="C684" s="138"/>
      <c r="D684" s="138"/>
    </row>
    <row r="685" spans="1:4" ht="18.75" customHeight="1" x14ac:dyDescent="0.15">
      <c r="A685" s="139"/>
      <c r="B685" s="140"/>
      <c r="C685" s="138"/>
      <c r="D685" s="138"/>
    </row>
    <row r="686" spans="1:4" ht="18.75" customHeight="1" x14ac:dyDescent="0.15">
      <c r="A686" s="139"/>
      <c r="B686" s="140"/>
      <c r="C686" s="138"/>
      <c r="D686" s="138"/>
    </row>
    <row r="687" spans="1:4" ht="18.75" customHeight="1" x14ac:dyDescent="0.15">
      <c r="A687" s="139"/>
      <c r="B687" s="140"/>
      <c r="C687" s="138"/>
      <c r="D687" s="138"/>
    </row>
    <row r="688" spans="1:4" ht="18.75" customHeight="1" x14ac:dyDescent="0.15">
      <c r="A688" s="139"/>
      <c r="B688" s="140"/>
      <c r="C688" s="138"/>
      <c r="D688" s="138"/>
    </row>
    <row r="689" spans="1:4" ht="18.75" customHeight="1" x14ac:dyDescent="0.15">
      <c r="A689" s="139"/>
      <c r="B689" s="140"/>
      <c r="C689" s="138"/>
      <c r="D689" s="138"/>
    </row>
    <row r="690" spans="1:4" ht="18.75" customHeight="1" x14ac:dyDescent="0.15">
      <c r="A690" s="139"/>
      <c r="B690" s="140"/>
      <c r="C690" s="138"/>
      <c r="D690" s="138"/>
    </row>
    <row r="691" spans="1:4" ht="18.75" customHeight="1" x14ac:dyDescent="0.15">
      <c r="A691" s="139"/>
      <c r="B691" s="140"/>
      <c r="C691" s="138"/>
      <c r="D691" s="138"/>
    </row>
    <row r="692" spans="1:4" ht="18.75" customHeight="1" x14ac:dyDescent="0.15">
      <c r="A692" s="139"/>
      <c r="B692" s="140"/>
      <c r="C692" s="138"/>
      <c r="D692" s="138"/>
    </row>
    <row r="693" spans="1:4" ht="18.75" customHeight="1" x14ac:dyDescent="0.15">
      <c r="A693" s="139"/>
      <c r="B693" s="140"/>
      <c r="C693" s="138"/>
      <c r="D693" s="138"/>
    </row>
    <row r="694" spans="1:4" ht="18.75" customHeight="1" x14ac:dyDescent="0.15">
      <c r="A694" s="139"/>
      <c r="B694" s="140"/>
      <c r="C694" s="138"/>
      <c r="D694" s="138"/>
    </row>
    <row r="695" spans="1:4" ht="18.75" customHeight="1" x14ac:dyDescent="0.15">
      <c r="A695" s="139"/>
      <c r="B695" s="140"/>
      <c r="C695" s="138"/>
      <c r="D695" s="138"/>
    </row>
    <row r="696" spans="1:4" ht="18.75" customHeight="1" x14ac:dyDescent="0.15">
      <c r="A696" s="139"/>
      <c r="B696" s="140"/>
      <c r="C696" s="138"/>
      <c r="D696" s="138"/>
    </row>
    <row r="697" spans="1:4" ht="18.75" customHeight="1" x14ac:dyDescent="0.15">
      <c r="A697" s="139"/>
      <c r="B697" s="140"/>
      <c r="C697" s="138"/>
      <c r="D697" s="138"/>
    </row>
    <row r="698" spans="1:4" ht="18.75" customHeight="1" x14ac:dyDescent="0.15">
      <c r="A698" s="139"/>
      <c r="B698" s="140"/>
      <c r="C698" s="138"/>
      <c r="D698" s="138"/>
    </row>
    <row r="699" spans="1:4" ht="18.75" customHeight="1" x14ac:dyDescent="0.15">
      <c r="A699" s="139"/>
      <c r="B699" s="140"/>
      <c r="C699" s="138"/>
      <c r="D699" s="138"/>
    </row>
    <row r="700" spans="1:4" ht="18.75" customHeight="1" x14ac:dyDescent="0.15">
      <c r="A700" s="139"/>
      <c r="B700" s="140"/>
      <c r="C700" s="138"/>
      <c r="D700" s="138"/>
    </row>
    <row r="701" spans="1:4" ht="18.75" customHeight="1" x14ac:dyDescent="0.15">
      <c r="A701" s="139"/>
      <c r="B701" s="140"/>
      <c r="C701" s="138"/>
      <c r="D701" s="138"/>
    </row>
    <row r="702" spans="1:4" ht="18.75" customHeight="1" x14ac:dyDescent="0.15">
      <c r="A702" s="139"/>
      <c r="B702" s="140"/>
      <c r="C702" s="138"/>
      <c r="D702" s="138"/>
    </row>
    <row r="703" spans="1:4" ht="18.75" customHeight="1" x14ac:dyDescent="0.15">
      <c r="A703" s="139"/>
      <c r="B703" s="140"/>
      <c r="C703" s="138"/>
      <c r="D703" s="138"/>
    </row>
    <row r="704" spans="1:4" ht="18.75" customHeight="1" x14ac:dyDescent="0.15">
      <c r="A704" s="139"/>
      <c r="B704" s="140"/>
      <c r="C704" s="138"/>
      <c r="D704" s="138"/>
    </row>
    <row r="705" spans="1:4" ht="18.75" customHeight="1" x14ac:dyDescent="0.15">
      <c r="A705" s="139"/>
      <c r="B705" s="140"/>
      <c r="C705" s="138"/>
      <c r="D705" s="138"/>
    </row>
    <row r="706" spans="1:4" ht="18.75" customHeight="1" x14ac:dyDescent="0.15">
      <c r="A706" s="139"/>
      <c r="B706" s="140"/>
      <c r="C706" s="138"/>
      <c r="D706" s="138"/>
    </row>
    <row r="707" spans="1:4" ht="18.75" customHeight="1" x14ac:dyDescent="0.15">
      <c r="A707" s="139"/>
      <c r="B707" s="140"/>
      <c r="C707" s="138"/>
      <c r="D707" s="138"/>
    </row>
    <row r="708" spans="1:4" ht="18.75" customHeight="1" x14ac:dyDescent="0.15">
      <c r="A708" s="139"/>
      <c r="B708" s="140"/>
      <c r="C708" s="138"/>
      <c r="D708" s="138"/>
    </row>
    <row r="709" spans="1:4" ht="18.75" customHeight="1" x14ac:dyDescent="0.15">
      <c r="A709" s="139"/>
      <c r="B709" s="140"/>
      <c r="C709" s="138"/>
      <c r="D709" s="138"/>
    </row>
    <row r="710" spans="1:4" ht="18.75" customHeight="1" x14ac:dyDescent="0.15">
      <c r="A710" s="139"/>
      <c r="B710" s="140"/>
      <c r="C710" s="138"/>
      <c r="D710" s="138"/>
    </row>
    <row r="711" spans="1:4" ht="18.75" customHeight="1" x14ac:dyDescent="0.15">
      <c r="A711" s="139"/>
      <c r="B711" s="140"/>
      <c r="C711" s="138"/>
      <c r="D711" s="138"/>
    </row>
    <row r="712" spans="1:4" ht="18.75" customHeight="1" x14ac:dyDescent="0.15">
      <c r="A712" s="139"/>
      <c r="B712" s="140"/>
      <c r="C712" s="138"/>
      <c r="D712" s="138"/>
    </row>
    <row r="713" spans="1:4" ht="18.75" customHeight="1" x14ac:dyDescent="0.15">
      <c r="A713" s="139"/>
      <c r="B713" s="140"/>
      <c r="C713" s="138"/>
      <c r="D713" s="138"/>
    </row>
    <row r="714" spans="1:4" ht="18.75" customHeight="1" x14ac:dyDescent="0.15">
      <c r="A714" s="139"/>
      <c r="B714" s="140"/>
      <c r="C714" s="138"/>
      <c r="D714" s="138"/>
    </row>
    <row r="715" spans="1:4" ht="18.75" customHeight="1" x14ac:dyDescent="0.15">
      <c r="A715" s="139"/>
      <c r="B715" s="140"/>
      <c r="C715" s="138"/>
      <c r="D715" s="138"/>
    </row>
    <row r="716" spans="1:4" ht="18.75" customHeight="1" x14ac:dyDescent="0.15">
      <c r="A716" s="139"/>
      <c r="B716" s="140"/>
      <c r="C716" s="138"/>
      <c r="D716" s="138"/>
    </row>
    <row r="717" spans="1:4" ht="18.75" customHeight="1" x14ac:dyDescent="0.15">
      <c r="A717" s="139"/>
      <c r="B717" s="140"/>
      <c r="C717" s="138"/>
      <c r="D717" s="138"/>
    </row>
    <row r="718" spans="1:4" ht="18.75" customHeight="1" x14ac:dyDescent="0.15">
      <c r="A718" s="139"/>
      <c r="B718" s="140"/>
      <c r="C718" s="138"/>
      <c r="D718" s="138"/>
    </row>
    <row r="719" spans="1:4" ht="18.75" customHeight="1" x14ac:dyDescent="0.15">
      <c r="A719" s="139"/>
      <c r="B719" s="140"/>
      <c r="C719" s="138"/>
      <c r="D719" s="138"/>
    </row>
    <row r="720" spans="1:4" ht="18.75" customHeight="1" x14ac:dyDescent="0.15">
      <c r="A720" s="139"/>
      <c r="B720" s="140"/>
      <c r="C720" s="138"/>
      <c r="D720" s="138"/>
    </row>
    <row r="721" spans="1:4" ht="18.75" customHeight="1" x14ac:dyDescent="0.15">
      <c r="A721" s="139"/>
      <c r="B721" s="140"/>
      <c r="C721" s="138"/>
      <c r="D721" s="138"/>
    </row>
    <row r="722" spans="1:4" ht="18.75" customHeight="1" x14ac:dyDescent="0.15">
      <c r="A722" s="139"/>
      <c r="B722" s="140"/>
      <c r="C722" s="138"/>
      <c r="D722" s="138"/>
    </row>
    <row r="723" spans="1:4" ht="18.75" customHeight="1" x14ac:dyDescent="0.15">
      <c r="A723" s="139"/>
      <c r="B723" s="140"/>
      <c r="C723" s="138"/>
      <c r="D723" s="138"/>
    </row>
    <row r="724" spans="1:4" ht="18.75" customHeight="1" x14ac:dyDescent="0.15">
      <c r="A724" s="139"/>
      <c r="B724" s="140"/>
      <c r="C724" s="138"/>
      <c r="D724" s="138"/>
    </row>
    <row r="725" spans="1:4" ht="18.75" customHeight="1" x14ac:dyDescent="0.15">
      <c r="A725" s="139"/>
      <c r="B725" s="140"/>
      <c r="C725" s="138"/>
      <c r="D725" s="138"/>
    </row>
    <row r="726" spans="1:4" ht="18.75" customHeight="1" x14ac:dyDescent="0.15">
      <c r="A726" s="139"/>
      <c r="B726" s="140"/>
      <c r="C726" s="138"/>
      <c r="D726" s="138"/>
    </row>
    <row r="727" spans="1:4" ht="18.75" customHeight="1" x14ac:dyDescent="0.15">
      <c r="A727" s="139"/>
      <c r="B727" s="140"/>
      <c r="C727" s="138"/>
      <c r="D727" s="138"/>
    </row>
    <row r="728" spans="1:4" ht="18.75" customHeight="1" x14ac:dyDescent="0.15">
      <c r="A728" s="139"/>
      <c r="B728" s="140"/>
      <c r="C728" s="138"/>
      <c r="D728" s="138"/>
    </row>
    <row r="729" spans="1:4" ht="18.75" customHeight="1" x14ac:dyDescent="0.15">
      <c r="A729" s="139"/>
      <c r="B729" s="140"/>
      <c r="C729" s="138"/>
      <c r="D729" s="138"/>
    </row>
    <row r="730" spans="1:4" ht="18.75" customHeight="1" x14ac:dyDescent="0.15">
      <c r="A730" s="139"/>
      <c r="B730" s="140"/>
      <c r="C730" s="138"/>
      <c r="D730" s="138"/>
    </row>
    <row r="731" spans="1:4" ht="18.75" customHeight="1" x14ac:dyDescent="0.15">
      <c r="A731" s="139"/>
      <c r="B731" s="140"/>
      <c r="C731" s="138"/>
      <c r="D731" s="138"/>
    </row>
    <row r="732" spans="1:4" ht="18.75" customHeight="1" x14ac:dyDescent="0.15">
      <c r="A732" s="139"/>
      <c r="B732" s="140"/>
      <c r="C732" s="138"/>
      <c r="D732" s="138"/>
    </row>
    <row r="733" spans="1:4" ht="18.75" customHeight="1" x14ac:dyDescent="0.15">
      <c r="A733" s="139"/>
      <c r="B733" s="140"/>
      <c r="C733" s="138"/>
      <c r="D733" s="138"/>
    </row>
    <row r="734" spans="1:4" ht="18.75" customHeight="1" x14ac:dyDescent="0.15">
      <c r="A734" s="139"/>
      <c r="B734" s="140"/>
      <c r="C734" s="138"/>
      <c r="D734" s="138"/>
    </row>
    <row r="735" spans="1:4" ht="18.75" customHeight="1" x14ac:dyDescent="0.15">
      <c r="A735" s="139"/>
      <c r="B735" s="140"/>
      <c r="C735" s="138"/>
      <c r="D735" s="138"/>
    </row>
    <row r="736" spans="1:4" ht="18.75" customHeight="1" x14ac:dyDescent="0.15">
      <c r="A736" s="139"/>
      <c r="B736" s="140"/>
      <c r="C736" s="138"/>
      <c r="D736" s="138"/>
    </row>
    <row r="737" spans="1:4" ht="18.75" customHeight="1" x14ac:dyDescent="0.15">
      <c r="A737" s="139"/>
      <c r="B737" s="140"/>
      <c r="C737" s="138"/>
      <c r="D737" s="138"/>
    </row>
    <row r="738" spans="1:4" ht="18.75" customHeight="1" x14ac:dyDescent="0.15">
      <c r="A738" s="139"/>
      <c r="B738" s="140"/>
      <c r="C738" s="138"/>
      <c r="D738" s="138"/>
    </row>
    <row r="739" spans="1:4" ht="18.75" customHeight="1" x14ac:dyDescent="0.15">
      <c r="A739" s="139"/>
      <c r="B739" s="140"/>
      <c r="C739" s="138"/>
      <c r="D739" s="138"/>
    </row>
    <row r="740" spans="1:4" ht="18.75" customHeight="1" x14ac:dyDescent="0.15">
      <c r="A740" s="139"/>
      <c r="B740" s="140"/>
      <c r="C740" s="138"/>
      <c r="D740" s="138"/>
    </row>
    <row r="741" spans="1:4" ht="18.75" customHeight="1" x14ac:dyDescent="0.15">
      <c r="A741" s="139"/>
      <c r="B741" s="140"/>
      <c r="C741" s="138"/>
      <c r="D741" s="138"/>
    </row>
    <row r="742" spans="1:4" ht="18.75" customHeight="1" x14ac:dyDescent="0.15">
      <c r="A742" s="139"/>
      <c r="B742" s="140"/>
      <c r="C742" s="138"/>
      <c r="D742" s="138"/>
    </row>
    <row r="743" spans="1:4" ht="18.75" customHeight="1" x14ac:dyDescent="0.15">
      <c r="A743" s="139"/>
      <c r="B743" s="140"/>
      <c r="C743" s="138"/>
      <c r="D743" s="138"/>
    </row>
    <row r="744" spans="1:4" ht="18.75" customHeight="1" x14ac:dyDescent="0.15">
      <c r="A744" s="139"/>
      <c r="B744" s="140"/>
      <c r="C744" s="138"/>
      <c r="D744" s="138"/>
    </row>
    <row r="745" spans="1:4" ht="18.75" customHeight="1" x14ac:dyDescent="0.15">
      <c r="A745" s="139"/>
      <c r="B745" s="140"/>
      <c r="C745" s="138"/>
      <c r="D745" s="138"/>
    </row>
    <row r="746" spans="1:4" ht="18.75" customHeight="1" x14ac:dyDescent="0.15">
      <c r="A746" s="139"/>
      <c r="B746" s="140"/>
      <c r="C746" s="138"/>
      <c r="D746" s="138"/>
    </row>
    <row r="747" spans="1:4" ht="18.75" customHeight="1" x14ac:dyDescent="0.15">
      <c r="A747" s="139"/>
      <c r="B747" s="140"/>
      <c r="C747" s="138"/>
      <c r="D747" s="138"/>
    </row>
    <row r="748" spans="1:4" ht="18.75" customHeight="1" x14ac:dyDescent="0.15">
      <c r="A748" s="139"/>
      <c r="B748" s="140"/>
      <c r="C748" s="138"/>
      <c r="D748" s="138"/>
    </row>
    <row r="749" spans="1:4" ht="18.75" customHeight="1" x14ac:dyDescent="0.15">
      <c r="A749" s="139"/>
      <c r="B749" s="140"/>
      <c r="C749" s="138"/>
      <c r="D749" s="138"/>
    </row>
    <row r="750" spans="1:4" ht="18.75" customHeight="1" x14ac:dyDescent="0.15">
      <c r="A750" s="139"/>
      <c r="B750" s="140"/>
      <c r="C750" s="138"/>
      <c r="D750" s="138"/>
    </row>
    <row r="751" spans="1:4" ht="18.75" customHeight="1" x14ac:dyDescent="0.15">
      <c r="A751" s="139"/>
      <c r="B751" s="140"/>
      <c r="C751" s="138"/>
      <c r="D751" s="138"/>
    </row>
    <row r="752" spans="1:4" ht="18.75" customHeight="1" x14ac:dyDescent="0.15">
      <c r="A752" s="139"/>
      <c r="B752" s="140"/>
      <c r="C752" s="138"/>
      <c r="D752" s="138"/>
    </row>
    <row r="753" spans="1:4" ht="18.75" customHeight="1" x14ac:dyDescent="0.15">
      <c r="A753" s="139"/>
      <c r="B753" s="140"/>
      <c r="C753" s="138"/>
      <c r="D753" s="138"/>
    </row>
    <row r="754" spans="1:4" ht="18.75" customHeight="1" x14ac:dyDescent="0.15">
      <c r="A754" s="139"/>
      <c r="B754" s="140"/>
      <c r="C754" s="138"/>
      <c r="D754" s="138"/>
    </row>
    <row r="755" spans="1:4" ht="18.75" customHeight="1" x14ac:dyDescent="0.15">
      <c r="A755" s="139"/>
      <c r="B755" s="140"/>
      <c r="C755" s="138"/>
      <c r="D755" s="138"/>
    </row>
    <row r="756" spans="1:4" ht="18.75" customHeight="1" x14ac:dyDescent="0.15">
      <c r="A756" s="139"/>
      <c r="B756" s="140"/>
      <c r="C756" s="138"/>
      <c r="D756" s="138"/>
    </row>
    <row r="757" spans="1:4" ht="18.75" customHeight="1" x14ac:dyDescent="0.15">
      <c r="A757" s="139"/>
      <c r="B757" s="140"/>
      <c r="C757" s="138"/>
      <c r="D757" s="138"/>
    </row>
    <row r="758" spans="1:4" ht="18.75" customHeight="1" x14ac:dyDescent="0.15">
      <c r="A758" s="139"/>
      <c r="B758" s="140"/>
      <c r="C758" s="138"/>
      <c r="D758" s="138"/>
    </row>
    <row r="759" spans="1:4" ht="18.75" customHeight="1" x14ac:dyDescent="0.15">
      <c r="A759" s="139"/>
      <c r="B759" s="140"/>
      <c r="C759" s="138"/>
      <c r="D759" s="138"/>
    </row>
    <row r="760" spans="1:4" ht="18.75" customHeight="1" x14ac:dyDescent="0.15">
      <c r="A760" s="139"/>
      <c r="B760" s="140"/>
      <c r="C760" s="138"/>
      <c r="D760" s="138"/>
    </row>
    <row r="761" spans="1:4" ht="18.75" customHeight="1" x14ac:dyDescent="0.15">
      <c r="A761" s="139"/>
      <c r="B761" s="140"/>
      <c r="C761" s="138"/>
      <c r="D761" s="138"/>
    </row>
    <row r="762" spans="1:4" ht="18.75" customHeight="1" x14ac:dyDescent="0.15">
      <c r="A762" s="139"/>
      <c r="B762" s="140"/>
      <c r="C762" s="138"/>
      <c r="D762" s="138"/>
    </row>
    <row r="763" spans="1:4" ht="18.75" customHeight="1" x14ac:dyDescent="0.15">
      <c r="A763" s="139"/>
      <c r="B763" s="140"/>
      <c r="C763" s="138"/>
      <c r="D763" s="138"/>
    </row>
    <row r="764" spans="1:4" ht="18.75" customHeight="1" x14ac:dyDescent="0.15">
      <c r="A764" s="139"/>
      <c r="B764" s="140"/>
      <c r="C764" s="138"/>
      <c r="D764" s="138"/>
    </row>
    <row r="765" spans="1:4" ht="18.75" customHeight="1" x14ac:dyDescent="0.15">
      <c r="A765" s="139"/>
      <c r="B765" s="140"/>
      <c r="C765" s="138"/>
      <c r="D765" s="138"/>
    </row>
    <row r="766" spans="1:4" ht="18.75" customHeight="1" x14ac:dyDescent="0.15">
      <c r="A766" s="139"/>
      <c r="B766" s="140"/>
      <c r="C766" s="138"/>
      <c r="D766" s="138"/>
    </row>
    <row r="767" spans="1:4" ht="18.75" customHeight="1" x14ac:dyDescent="0.15">
      <c r="A767" s="139"/>
      <c r="B767" s="140"/>
      <c r="C767" s="138"/>
      <c r="D767" s="138"/>
    </row>
    <row r="768" spans="1:4" ht="18.75" customHeight="1" x14ac:dyDescent="0.15">
      <c r="A768" s="139"/>
      <c r="B768" s="140"/>
      <c r="C768" s="138"/>
      <c r="D768" s="138"/>
    </row>
    <row r="769" spans="1:4" ht="18.75" customHeight="1" x14ac:dyDescent="0.15">
      <c r="A769" s="139"/>
      <c r="B769" s="140"/>
      <c r="C769" s="138"/>
      <c r="D769" s="138"/>
    </row>
    <row r="770" spans="1:4" ht="18.75" customHeight="1" x14ac:dyDescent="0.15">
      <c r="A770" s="139"/>
      <c r="B770" s="140"/>
      <c r="C770" s="138"/>
      <c r="D770" s="138"/>
    </row>
    <row r="771" spans="1:4" ht="18.75" customHeight="1" x14ac:dyDescent="0.15">
      <c r="A771" s="139"/>
      <c r="B771" s="140"/>
      <c r="C771" s="138"/>
      <c r="D771" s="138"/>
    </row>
    <row r="772" spans="1:4" ht="18.75" customHeight="1" x14ac:dyDescent="0.15">
      <c r="A772" s="139"/>
      <c r="B772" s="140"/>
      <c r="C772" s="138"/>
      <c r="D772" s="138"/>
    </row>
    <row r="773" spans="1:4" ht="18.75" customHeight="1" x14ac:dyDescent="0.15">
      <c r="A773" s="139"/>
      <c r="B773" s="140"/>
      <c r="C773" s="138"/>
      <c r="D773" s="138"/>
    </row>
    <row r="774" spans="1:4" ht="18.75" customHeight="1" x14ac:dyDescent="0.15">
      <c r="A774" s="139"/>
      <c r="B774" s="140"/>
      <c r="C774" s="138"/>
      <c r="D774" s="138"/>
    </row>
    <row r="775" spans="1:4" ht="18.75" customHeight="1" x14ac:dyDescent="0.15">
      <c r="A775" s="139"/>
      <c r="B775" s="140"/>
      <c r="C775" s="138"/>
      <c r="D775" s="138"/>
    </row>
    <row r="776" spans="1:4" ht="18.75" customHeight="1" x14ac:dyDescent="0.15">
      <c r="A776" s="139"/>
      <c r="B776" s="140"/>
      <c r="C776" s="138"/>
      <c r="D776" s="138"/>
    </row>
    <row r="777" spans="1:4" ht="18.75" customHeight="1" x14ac:dyDescent="0.15">
      <c r="A777" s="139"/>
      <c r="B777" s="140"/>
      <c r="C777" s="138"/>
      <c r="D777" s="138"/>
    </row>
    <row r="778" spans="1:4" ht="18.75" customHeight="1" x14ac:dyDescent="0.15">
      <c r="A778" s="139"/>
      <c r="B778" s="140"/>
      <c r="C778" s="138"/>
      <c r="D778" s="138"/>
    </row>
    <row r="779" spans="1:4" ht="18.75" customHeight="1" x14ac:dyDescent="0.15">
      <c r="A779" s="139"/>
      <c r="B779" s="140"/>
      <c r="C779" s="138"/>
      <c r="D779" s="138"/>
    </row>
    <row r="780" spans="1:4" ht="18.75" customHeight="1" x14ac:dyDescent="0.15">
      <c r="A780" s="139"/>
      <c r="B780" s="140"/>
      <c r="C780" s="138"/>
      <c r="D780" s="138"/>
    </row>
    <row r="781" spans="1:4" ht="18.75" customHeight="1" x14ac:dyDescent="0.15">
      <c r="A781" s="139"/>
      <c r="B781" s="140"/>
      <c r="C781" s="138"/>
      <c r="D781" s="138"/>
    </row>
    <row r="782" spans="1:4" ht="18.75" customHeight="1" x14ac:dyDescent="0.15">
      <c r="A782" s="139"/>
      <c r="B782" s="140"/>
      <c r="C782" s="138"/>
      <c r="D782" s="138"/>
    </row>
    <row r="783" spans="1:4" ht="18.75" customHeight="1" x14ac:dyDescent="0.15">
      <c r="A783" s="139"/>
      <c r="B783" s="140"/>
      <c r="C783" s="138"/>
      <c r="D783" s="138"/>
    </row>
    <row r="784" spans="1:4" ht="18.75" customHeight="1" x14ac:dyDescent="0.15">
      <c r="A784" s="139"/>
      <c r="B784" s="140"/>
      <c r="C784" s="138"/>
      <c r="D784" s="138"/>
    </row>
    <row r="785" spans="1:4" ht="18.75" customHeight="1" x14ac:dyDescent="0.15">
      <c r="A785" s="139"/>
      <c r="B785" s="140"/>
      <c r="C785" s="138"/>
      <c r="D785" s="138"/>
    </row>
    <row r="786" spans="1:4" ht="18.75" customHeight="1" x14ac:dyDescent="0.15">
      <c r="A786" s="139"/>
      <c r="B786" s="140"/>
      <c r="C786" s="138"/>
      <c r="D786" s="138"/>
    </row>
    <row r="787" spans="1:4" ht="18.75" customHeight="1" x14ac:dyDescent="0.15">
      <c r="A787" s="139"/>
      <c r="B787" s="140"/>
      <c r="C787" s="138"/>
      <c r="D787" s="138"/>
    </row>
    <row r="788" spans="1:4" ht="18.75" customHeight="1" x14ac:dyDescent="0.15">
      <c r="A788" s="139"/>
      <c r="B788" s="140"/>
      <c r="C788" s="138"/>
      <c r="D788" s="138"/>
    </row>
    <row r="789" spans="1:4" ht="18.75" customHeight="1" x14ac:dyDescent="0.15">
      <c r="A789" s="139"/>
      <c r="B789" s="140"/>
      <c r="C789" s="138"/>
      <c r="D789" s="138"/>
    </row>
    <row r="790" spans="1:4" ht="18.75" customHeight="1" x14ac:dyDescent="0.15">
      <c r="A790" s="139"/>
      <c r="B790" s="140"/>
      <c r="C790" s="138"/>
      <c r="D790" s="138"/>
    </row>
    <row r="791" spans="1:4" ht="18.75" customHeight="1" x14ac:dyDescent="0.15">
      <c r="A791" s="139"/>
      <c r="B791" s="140"/>
      <c r="C791" s="138"/>
      <c r="D791" s="138"/>
    </row>
    <row r="792" spans="1:4" ht="18.75" customHeight="1" x14ac:dyDescent="0.15">
      <c r="A792" s="139"/>
      <c r="B792" s="140"/>
      <c r="C792" s="138"/>
      <c r="D792" s="138"/>
    </row>
    <row r="793" spans="1:4" ht="18.75" customHeight="1" x14ac:dyDescent="0.15">
      <c r="A793" s="139"/>
      <c r="B793" s="140"/>
      <c r="C793" s="138"/>
      <c r="D793" s="138"/>
    </row>
    <row r="794" spans="1:4" ht="18.75" customHeight="1" x14ac:dyDescent="0.15">
      <c r="A794" s="139"/>
      <c r="B794" s="140"/>
      <c r="C794" s="138"/>
      <c r="D794" s="138"/>
    </row>
    <row r="795" spans="1:4" ht="18.75" customHeight="1" x14ac:dyDescent="0.15">
      <c r="A795" s="139"/>
      <c r="B795" s="140"/>
      <c r="C795" s="138"/>
      <c r="D795" s="138"/>
    </row>
    <row r="796" spans="1:4" ht="18.75" customHeight="1" x14ac:dyDescent="0.15">
      <c r="A796" s="139"/>
      <c r="B796" s="140"/>
      <c r="C796" s="138"/>
      <c r="D796" s="138"/>
    </row>
    <row r="797" spans="1:4" ht="18.75" customHeight="1" x14ac:dyDescent="0.15">
      <c r="A797" s="139"/>
      <c r="B797" s="140"/>
      <c r="C797" s="138"/>
      <c r="D797" s="138"/>
    </row>
    <row r="798" spans="1:4" ht="18.75" customHeight="1" x14ac:dyDescent="0.15">
      <c r="A798" s="139"/>
      <c r="B798" s="140"/>
      <c r="C798" s="138"/>
      <c r="D798" s="138"/>
    </row>
    <row r="799" spans="1:4" ht="18.75" customHeight="1" x14ac:dyDescent="0.15">
      <c r="A799" s="139"/>
      <c r="B799" s="140"/>
      <c r="C799" s="138"/>
      <c r="D799" s="138"/>
    </row>
    <row r="800" spans="1:4" ht="18.75" customHeight="1" x14ac:dyDescent="0.15">
      <c r="A800" s="139"/>
      <c r="B800" s="140"/>
      <c r="C800" s="138"/>
      <c r="D800" s="138"/>
    </row>
    <row r="801" spans="1:4" ht="18.75" customHeight="1" x14ac:dyDescent="0.15">
      <c r="A801" s="139"/>
      <c r="B801" s="140"/>
      <c r="C801" s="138"/>
      <c r="D801" s="138"/>
    </row>
    <row r="802" spans="1:4" ht="18.75" customHeight="1" x14ac:dyDescent="0.15">
      <c r="A802" s="139"/>
      <c r="B802" s="140"/>
      <c r="C802" s="138"/>
      <c r="D802" s="138"/>
    </row>
    <row r="803" spans="1:4" ht="18.75" customHeight="1" x14ac:dyDescent="0.15">
      <c r="A803" s="139"/>
      <c r="B803" s="140"/>
      <c r="C803" s="138"/>
      <c r="D803" s="138"/>
    </row>
    <row r="804" spans="1:4" ht="18.75" customHeight="1" x14ac:dyDescent="0.15">
      <c r="A804" s="139"/>
      <c r="B804" s="140"/>
      <c r="C804" s="138"/>
      <c r="D804" s="138"/>
    </row>
    <row r="805" spans="1:4" ht="18.75" customHeight="1" x14ac:dyDescent="0.15">
      <c r="A805" s="139"/>
      <c r="B805" s="140"/>
      <c r="C805" s="138"/>
      <c r="D805" s="138"/>
    </row>
    <row r="806" spans="1:4" ht="18.75" customHeight="1" x14ac:dyDescent="0.15">
      <c r="A806" s="139"/>
      <c r="B806" s="140"/>
      <c r="C806" s="138"/>
      <c r="D806" s="138"/>
    </row>
    <row r="807" spans="1:4" ht="18.75" customHeight="1" x14ac:dyDescent="0.15">
      <c r="A807" s="139"/>
      <c r="B807" s="140"/>
      <c r="C807" s="138"/>
      <c r="D807" s="138"/>
    </row>
    <row r="808" spans="1:4" ht="18.75" customHeight="1" x14ac:dyDescent="0.15">
      <c r="A808" s="139"/>
      <c r="B808" s="140"/>
      <c r="C808" s="138"/>
      <c r="D808" s="138"/>
    </row>
    <row r="809" spans="1:4" ht="18.75" customHeight="1" x14ac:dyDescent="0.15">
      <c r="A809" s="139"/>
      <c r="B809" s="140"/>
      <c r="C809" s="138"/>
      <c r="D809" s="138"/>
    </row>
    <row r="810" spans="1:4" ht="18.75" customHeight="1" x14ac:dyDescent="0.15">
      <c r="A810" s="139"/>
      <c r="B810" s="140"/>
      <c r="C810" s="138"/>
      <c r="D810" s="138"/>
    </row>
    <row r="811" spans="1:4" ht="18.75" customHeight="1" x14ac:dyDescent="0.15">
      <c r="A811" s="139"/>
      <c r="B811" s="140"/>
      <c r="C811" s="138"/>
      <c r="D811" s="138"/>
    </row>
    <row r="812" spans="1:4" ht="18.75" customHeight="1" x14ac:dyDescent="0.15">
      <c r="A812" s="139"/>
      <c r="B812" s="140"/>
      <c r="C812" s="138"/>
      <c r="D812" s="138"/>
    </row>
    <row r="813" spans="1:4" ht="18.75" customHeight="1" x14ac:dyDescent="0.15">
      <c r="A813" s="139"/>
      <c r="B813" s="140"/>
      <c r="C813" s="138"/>
      <c r="D813" s="138"/>
    </row>
    <row r="814" spans="1:4" ht="18.75" customHeight="1" x14ac:dyDescent="0.15">
      <c r="A814" s="139"/>
      <c r="B814" s="140"/>
      <c r="C814" s="138"/>
      <c r="D814" s="138"/>
    </row>
    <row r="815" spans="1:4" ht="18.75" customHeight="1" x14ac:dyDescent="0.15">
      <c r="A815" s="139"/>
      <c r="B815" s="140"/>
      <c r="C815" s="138"/>
      <c r="D815" s="138"/>
    </row>
    <row r="816" spans="1:4" ht="18.75" customHeight="1" x14ac:dyDescent="0.15">
      <c r="A816" s="139"/>
      <c r="B816" s="140"/>
      <c r="C816" s="138"/>
      <c r="D816" s="138"/>
    </row>
    <row r="817" spans="1:4" ht="18.75" customHeight="1" x14ac:dyDescent="0.15">
      <c r="A817" s="139"/>
      <c r="B817" s="140"/>
      <c r="C817" s="138"/>
      <c r="D817" s="138"/>
    </row>
    <row r="818" spans="1:4" ht="18.75" customHeight="1" x14ac:dyDescent="0.15">
      <c r="A818" s="139"/>
      <c r="B818" s="140"/>
      <c r="C818" s="138"/>
      <c r="D818" s="138"/>
    </row>
    <row r="819" spans="1:4" ht="18.75" customHeight="1" x14ac:dyDescent="0.15">
      <c r="A819" s="139"/>
      <c r="B819" s="140"/>
      <c r="C819" s="138"/>
      <c r="D819" s="138"/>
    </row>
    <row r="820" spans="1:4" ht="18.75" customHeight="1" x14ac:dyDescent="0.15">
      <c r="A820" s="139"/>
      <c r="B820" s="140"/>
      <c r="C820" s="138"/>
      <c r="D820" s="138"/>
    </row>
    <row r="821" spans="1:4" ht="18.75" customHeight="1" x14ac:dyDescent="0.15">
      <c r="A821" s="139"/>
      <c r="B821" s="140"/>
      <c r="C821" s="138"/>
      <c r="D821" s="138"/>
    </row>
    <row r="822" spans="1:4" ht="18.75" customHeight="1" x14ac:dyDescent="0.15">
      <c r="A822" s="139"/>
      <c r="B822" s="140"/>
      <c r="C822" s="138"/>
      <c r="D822" s="138"/>
    </row>
    <row r="823" spans="1:4" ht="18.75" customHeight="1" x14ac:dyDescent="0.15">
      <c r="A823" s="139"/>
      <c r="B823" s="140"/>
      <c r="C823" s="138"/>
      <c r="D823" s="138"/>
    </row>
    <row r="824" spans="1:4" ht="18.75" customHeight="1" x14ac:dyDescent="0.15">
      <c r="A824" s="139"/>
      <c r="B824" s="140"/>
      <c r="C824" s="138"/>
      <c r="D824" s="138"/>
    </row>
    <row r="825" spans="1:4" ht="18.75" customHeight="1" x14ac:dyDescent="0.15">
      <c r="A825" s="139"/>
      <c r="B825" s="140"/>
      <c r="C825" s="138"/>
      <c r="D825" s="138"/>
    </row>
    <row r="826" spans="1:4" ht="18.75" customHeight="1" x14ac:dyDescent="0.15">
      <c r="A826" s="139"/>
      <c r="B826" s="140"/>
      <c r="C826" s="138"/>
      <c r="D826" s="138"/>
    </row>
    <row r="827" spans="1:4" ht="18.75" customHeight="1" x14ac:dyDescent="0.15">
      <c r="A827" s="139"/>
      <c r="B827" s="140"/>
      <c r="C827" s="138"/>
      <c r="D827" s="138"/>
    </row>
    <row r="828" spans="1:4" ht="18.75" customHeight="1" x14ac:dyDescent="0.15">
      <c r="A828" s="139"/>
      <c r="B828" s="140"/>
      <c r="C828" s="138"/>
      <c r="D828" s="138"/>
    </row>
    <row r="829" spans="1:4" ht="18.75" customHeight="1" x14ac:dyDescent="0.15">
      <c r="A829" s="139"/>
      <c r="B829" s="140"/>
      <c r="C829" s="138"/>
      <c r="D829" s="138"/>
    </row>
    <row r="830" spans="1:4" ht="18.75" customHeight="1" x14ac:dyDescent="0.15">
      <c r="A830" s="139"/>
      <c r="B830" s="140"/>
      <c r="C830" s="138"/>
      <c r="D830" s="138"/>
    </row>
    <row r="831" spans="1:4" ht="18.75" customHeight="1" x14ac:dyDescent="0.15">
      <c r="A831" s="139"/>
      <c r="B831" s="140"/>
      <c r="C831" s="138"/>
      <c r="D831" s="138"/>
    </row>
    <row r="832" spans="1:4" ht="18.75" customHeight="1" x14ac:dyDescent="0.15">
      <c r="A832" s="139"/>
      <c r="B832" s="140"/>
      <c r="C832" s="138"/>
      <c r="D832" s="138"/>
    </row>
    <row r="833" spans="1:4" ht="18.75" customHeight="1" x14ac:dyDescent="0.15">
      <c r="A833" s="139"/>
      <c r="B833" s="140"/>
      <c r="C833" s="138"/>
      <c r="D833" s="138"/>
    </row>
    <row r="834" spans="1:4" ht="18.75" customHeight="1" x14ac:dyDescent="0.15">
      <c r="A834" s="139"/>
      <c r="B834" s="140"/>
      <c r="C834" s="138"/>
      <c r="D834" s="138"/>
    </row>
    <row r="835" spans="1:4" ht="18.75" customHeight="1" x14ac:dyDescent="0.15">
      <c r="A835" s="139"/>
      <c r="B835" s="140"/>
      <c r="C835" s="138"/>
      <c r="D835" s="138"/>
    </row>
    <row r="836" spans="1:4" ht="18.75" customHeight="1" x14ac:dyDescent="0.15">
      <c r="A836" s="139"/>
      <c r="B836" s="140"/>
      <c r="C836" s="138"/>
      <c r="D836" s="138"/>
    </row>
    <row r="837" spans="1:4" ht="18.75" customHeight="1" x14ac:dyDescent="0.15">
      <c r="A837" s="139"/>
      <c r="B837" s="140"/>
      <c r="C837" s="138"/>
      <c r="D837" s="138"/>
    </row>
    <row r="838" spans="1:4" ht="18.75" customHeight="1" x14ac:dyDescent="0.15">
      <c r="A838" s="139"/>
      <c r="B838" s="140"/>
      <c r="C838" s="138"/>
      <c r="D838" s="138"/>
    </row>
    <row r="839" spans="1:4" ht="18.75" customHeight="1" x14ac:dyDescent="0.15">
      <c r="A839" s="139"/>
      <c r="B839" s="140"/>
      <c r="C839" s="138"/>
      <c r="D839" s="138"/>
    </row>
    <row r="840" spans="1:4" ht="18.75" customHeight="1" x14ac:dyDescent="0.15">
      <c r="A840" s="139"/>
      <c r="B840" s="140"/>
      <c r="C840" s="138"/>
      <c r="D840" s="138"/>
    </row>
    <row r="841" spans="1:4" ht="18.75" customHeight="1" x14ac:dyDescent="0.15">
      <c r="A841" s="139"/>
      <c r="B841" s="140"/>
      <c r="C841" s="138"/>
      <c r="D841" s="138"/>
    </row>
    <row r="842" spans="1:4" ht="18.75" customHeight="1" x14ac:dyDescent="0.15">
      <c r="A842" s="139"/>
      <c r="B842" s="140"/>
      <c r="C842" s="138"/>
      <c r="D842" s="138"/>
    </row>
    <row r="843" spans="1:4" ht="18.75" customHeight="1" x14ac:dyDescent="0.15">
      <c r="A843" s="139"/>
      <c r="B843" s="140"/>
      <c r="C843" s="138"/>
      <c r="D843" s="138"/>
    </row>
    <row r="844" spans="1:4" ht="18.75" customHeight="1" x14ac:dyDescent="0.15">
      <c r="A844" s="139"/>
      <c r="B844" s="140"/>
      <c r="C844" s="138"/>
      <c r="D844" s="138"/>
    </row>
    <row r="845" spans="1:4" ht="18.75" customHeight="1" x14ac:dyDescent="0.15">
      <c r="A845" s="139"/>
      <c r="B845" s="140"/>
      <c r="C845" s="138"/>
      <c r="D845" s="138"/>
    </row>
    <row r="846" spans="1:4" ht="18.75" customHeight="1" x14ac:dyDescent="0.15">
      <c r="A846" s="139"/>
      <c r="B846" s="140"/>
      <c r="C846" s="138"/>
      <c r="D846" s="138"/>
    </row>
    <row r="847" spans="1:4" ht="18.75" customHeight="1" x14ac:dyDescent="0.15">
      <c r="A847" s="139"/>
      <c r="B847" s="140"/>
      <c r="C847" s="138"/>
      <c r="D847" s="138"/>
    </row>
    <row r="848" spans="1:4" ht="18.75" customHeight="1" x14ac:dyDescent="0.15">
      <c r="A848" s="139"/>
      <c r="B848" s="140"/>
      <c r="C848" s="138"/>
      <c r="D848" s="138"/>
    </row>
    <row r="849" spans="1:4" ht="18.75" customHeight="1" x14ac:dyDescent="0.15">
      <c r="A849" s="139"/>
      <c r="B849" s="140"/>
      <c r="C849" s="138"/>
      <c r="D849" s="138"/>
    </row>
    <row r="850" spans="1:4" ht="18.75" customHeight="1" x14ac:dyDescent="0.15">
      <c r="A850" s="139"/>
      <c r="B850" s="140"/>
      <c r="C850" s="138"/>
      <c r="D850" s="138"/>
    </row>
    <row r="851" spans="1:4" ht="18.75" customHeight="1" x14ac:dyDescent="0.15">
      <c r="A851" s="139"/>
      <c r="B851" s="140"/>
      <c r="C851" s="138"/>
      <c r="D851" s="138"/>
    </row>
    <row r="852" spans="1:4" ht="18.75" customHeight="1" x14ac:dyDescent="0.15">
      <c r="A852" s="139"/>
      <c r="B852" s="140"/>
      <c r="C852" s="138"/>
      <c r="D852" s="138"/>
    </row>
    <row r="853" spans="1:4" ht="18.75" customHeight="1" x14ac:dyDescent="0.15">
      <c r="A853" s="139"/>
      <c r="B853" s="140"/>
      <c r="C853" s="138"/>
      <c r="D853" s="138"/>
    </row>
    <row r="854" spans="1:4" ht="18.75" customHeight="1" x14ac:dyDescent="0.15">
      <c r="A854" s="139"/>
      <c r="B854" s="140"/>
      <c r="C854" s="138"/>
      <c r="D854" s="138"/>
    </row>
    <row r="855" spans="1:4" ht="18.75" customHeight="1" x14ac:dyDescent="0.15">
      <c r="A855" s="139"/>
      <c r="B855" s="140"/>
      <c r="C855" s="138"/>
      <c r="D855" s="138"/>
    </row>
    <row r="856" spans="1:4" ht="18.75" customHeight="1" x14ac:dyDescent="0.15">
      <c r="A856" s="139"/>
      <c r="B856" s="140"/>
      <c r="C856" s="138"/>
      <c r="D856" s="138"/>
    </row>
    <row r="857" spans="1:4" ht="18.75" customHeight="1" x14ac:dyDescent="0.15">
      <c r="A857" s="139"/>
      <c r="B857" s="140"/>
      <c r="C857" s="138"/>
      <c r="D857" s="138"/>
    </row>
    <row r="858" spans="1:4" ht="18.75" customHeight="1" x14ac:dyDescent="0.15">
      <c r="A858" s="139"/>
      <c r="B858" s="140"/>
      <c r="C858" s="138"/>
      <c r="D858" s="138"/>
    </row>
    <row r="859" spans="1:4" ht="18.75" customHeight="1" x14ac:dyDescent="0.15">
      <c r="A859" s="139"/>
      <c r="B859" s="140"/>
      <c r="C859" s="138"/>
      <c r="D859" s="138"/>
    </row>
    <row r="860" spans="1:4" ht="18.75" customHeight="1" x14ac:dyDescent="0.15">
      <c r="A860" s="139"/>
      <c r="B860" s="140"/>
      <c r="C860" s="138"/>
      <c r="D860" s="138"/>
    </row>
    <row r="861" spans="1:4" ht="18.75" customHeight="1" x14ac:dyDescent="0.15">
      <c r="A861" s="139"/>
      <c r="B861" s="140"/>
      <c r="C861" s="138"/>
      <c r="D861" s="138"/>
    </row>
    <row r="862" spans="1:4" ht="18.75" customHeight="1" x14ac:dyDescent="0.15">
      <c r="A862" s="139"/>
      <c r="B862" s="140"/>
      <c r="C862" s="138"/>
      <c r="D862" s="138"/>
    </row>
    <row r="863" spans="1:4" ht="18.75" customHeight="1" x14ac:dyDescent="0.15">
      <c r="A863" s="139"/>
      <c r="B863" s="140"/>
      <c r="C863" s="138"/>
      <c r="D863" s="138"/>
    </row>
    <row r="864" spans="1:4" ht="18.75" customHeight="1" x14ac:dyDescent="0.15">
      <c r="A864" s="139"/>
      <c r="B864" s="140"/>
      <c r="C864" s="138"/>
      <c r="D864" s="138"/>
    </row>
    <row r="865" spans="1:4" ht="18.75" customHeight="1" x14ac:dyDescent="0.15">
      <c r="A865" s="139"/>
      <c r="B865" s="140"/>
      <c r="C865" s="138"/>
      <c r="D865" s="138"/>
    </row>
    <row r="866" spans="1:4" ht="18.75" customHeight="1" x14ac:dyDescent="0.15">
      <c r="A866" s="139"/>
      <c r="B866" s="140"/>
      <c r="C866" s="138"/>
      <c r="D866" s="138"/>
    </row>
    <row r="867" spans="1:4" ht="18.75" customHeight="1" x14ac:dyDescent="0.15">
      <c r="A867" s="139"/>
      <c r="B867" s="140"/>
      <c r="C867" s="138"/>
      <c r="D867" s="138"/>
    </row>
    <row r="868" spans="1:4" ht="18.75" customHeight="1" x14ac:dyDescent="0.15">
      <c r="A868" s="139"/>
      <c r="B868" s="140"/>
      <c r="C868" s="138"/>
      <c r="D868" s="138"/>
    </row>
    <row r="869" spans="1:4" ht="18.75" customHeight="1" x14ac:dyDescent="0.15">
      <c r="A869" s="139"/>
      <c r="B869" s="140"/>
      <c r="C869" s="138"/>
      <c r="D869" s="138"/>
    </row>
    <row r="870" spans="1:4" ht="18.75" customHeight="1" x14ac:dyDescent="0.15">
      <c r="A870" s="139"/>
      <c r="B870" s="140"/>
      <c r="C870" s="138"/>
      <c r="D870" s="138"/>
    </row>
    <row r="871" spans="1:4" ht="18.75" customHeight="1" x14ac:dyDescent="0.15">
      <c r="A871" s="139"/>
      <c r="B871" s="140"/>
      <c r="C871" s="138"/>
      <c r="D871" s="138"/>
    </row>
    <row r="872" spans="1:4" ht="18.75" customHeight="1" x14ac:dyDescent="0.15">
      <c r="A872" s="139"/>
      <c r="B872" s="140"/>
      <c r="C872" s="138"/>
      <c r="D872" s="138"/>
    </row>
    <row r="873" spans="1:4" ht="18.75" customHeight="1" x14ac:dyDescent="0.15">
      <c r="A873" s="139"/>
      <c r="B873" s="140"/>
      <c r="C873" s="138"/>
      <c r="D873" s="138"/>
    </row>
    <row r="874" spans="1:4" ht="18.75" customHeight="1" x14ac:dyDescent="0.15">
      <c r="A874" s="139"/>
      <c r="B874" s="140"/>
      <c r="C874" s="138"/>
      <c r="D874" s="138"/>
    </row>
    <row r="875" spans="1:4" ht="18.75" customHeight="1" x14ac:dyDescent="0.15">
      <c r="A875" s="139"/>
      <c r="B875" s="140"/>
      <c r="C875" s="138"/>
      <c r="D875" s="138"/>
    </row>
    <row r="876" spans="1:4" ht="18.75" customHeight="1" x14ac:dyDescent="0.15">
      <c r="A876" s="139"/>
      <c r="B876" s="140"/>
      <c r="C876" s="138"/>
      <c r="D876" s="138"/>
    </row>
    <row r="877" spans="1:4" ht="18.75" customHeight="1" x14ac:dyDescent="0.15">
      <c r="A877" s="139"/>
      <c r="B877" s="140"/>
      <c r="C877" s="138"/>
      <c r="D877" s="138"/>
    </row>
    <row r="878" spans="1:4" ht="18.75" customHeight="1" x14ac:dyDescent="0.15">
      <c r="A878" s="139"/>
      <c r="B878" s="140"/>
      <c r="C878" s="138"/>
      <c r="D878" s="138"/>
    </row>
    <row r="879" spans="1:4" ht="18.75" customHeight="1" x14ac:dyDescent="0.15">
      <c r="A879" s="139"/>
      <c r="B879" s="140"/>
      <c r="C879" s="138"/>
      <c r="D879" s="138"/>
    </row>
    <row r="880" spans="1:4" ht="18.75" customHeight="1" x14ac:dyDescent="0.15">
      <c r="A880" s="139"/>
      <c r="B880" s="140"/>
      <c r="C880" s="138"/>
      <c r="D880" s="138"/>
    </row>
    <row r="881" spans="1:4" ht="18.75" customHeight="1" x14ac:dyDescent="0.15">
      <c r="A881" s="139"/>
      <c r="B881" s="140"/>
      <c r="C881" s="138"/>
      <c r="D881" s="138"/>
    </row>
    <row r="882" spans="1:4" ht="18.75" customHeight="1" x14ac:dyDescent="0.15">
      <c r="A882" s="139"/>
      <c r="B882" s="140"/>
      <c r="C882" s="138"/>
      <c r="D882" s="138"/>
    </row>
    <row r="883" spans="1:4" ht="18.75" customHeight="1" x14ac:dyDescent="0.15">
      <c r="A883" s="139"/>
      <c r="B883" s="140"/>
      <c r="C883" s="138"/>
      <c r="D883" s="138"/>
    </row>
    <row r="884" spans="1:4" ht="18.75" customHeight="1" x14ac:dyDescent="0.15">
      <c r="A884" s="139"/>
      <c r="B884" s="140"/>
      <c r="C884" s="138"/>
      <c r="D884" s="138"/>
    </row>
    <row r="885" spans="1:4" ht="18.75" customHeight="1" x14ac:dyDescent="0.15">
      <c r="A885" s="139"/>
      <c r="B885" s="140"/>
      <c r="C885" s="138"/>
      <c r="D885" s="138"/>
    </row>
    <row r="886" spans="1:4" ht="18.75" customHeight="1" x14ac:dyDescent="0.15">
      <c r="A886" s="139"/>
      <c r="B886" s="140"/>
      <c r="C886" s="138"/>
      <c r="D886" s="138"/>
    </row>
    <row r="887" spans="1:4" ht="18.75" customHeight="1" x14ac:dyDescent="0.15">
      <c r="A887" s="139"/>
      <c r="B887" s="140"/>
      <c r="C887" s="138"/>
      <c r="D887" s="138"/>
    </row>
    <row r="888" spans="1:4" ht="18.75" customHeight="1" x14ac:dyDescent="0.15">
      <c r="A888" s="139"/>
      <c r="B888" s="140"/>
      <c r="C888" s="138"/>
      <c r="D888" s="138"/>
    </row>
    <row r="889" spans="1:4" ht="18.75" customHeight="1" x14ac:dyDescent="0.15">
      <c r="A889" s="139"/>
      <c r="B889" s="140"/>
      <c r="C889" s="138"/>
      <c r="D889" s="138"/>
    </row>
    <row r="890" spans="1:4" ht="18.75" customHeight="1" x14ac:dyDescent="0.15">
      <c r="A890" s="139"/>
      <c r="B890" s="140"/>
      <c r="C890" s="138"/>
      <c r="D890" s="138"/>
    </row>
    <row r="891" spans="1:4" ht="18.75" customHeight="1" x14ac:dyDescent="0.15">
      <c r="A891" s="139"/>
      <c r="B891" s="140"/>
      <c r="C891" s="138"/>
      <c r="D891" s="138"/>
    </row>
    <row r="892" spans="1:4" ht="18.75" customHeight="1" x14ac:dyDescent="0.15">
      <c r="A892" s="139"/>
      <c r="B892" s="140"/>
      <c r="C892" s="138"/>
      <c r="D892" s="138"/>
    </row>
    <row r="893" spans="1:4" ht="18.75" customHeight="1" x14ac:dyDescent="0.15">
      <c r="A893" s="139"/>
      <c r="B893" s="140"/>
      <c r="C893" s="138"/>
      <c r="D893" s="138"/>
    </row>
    <row r="894" spans="1:4" ht="18.75" customHeight="1" x14ac:dyDescent="0.15">
      <c r="A894" s="139"/>
      <c r="B894" s="140"/>
      <c r="C894" s="138"/>
      <c r="D894" s="138"/>
    </row>
    <row r="895" spans="1:4" ht="18.75" customHeight="1" x14ac:dyDescent="0.15">
      <c r="A895" s="139"/>
      <c r="B895" s="140"/>
      <c r="C895" s="138"/>
      <c r="D895" s="138"/>
    </row>
    <row r="896" spans="1:4" ht="18.75" customHeight="1" x14ac:dyDescent="0.15">
      <c r="A896" s="139"/>
      <c r="B896" s="140"/>
      <c r="C896" s="138"/>
      <c r="D896" s="138"/>
    </row>
    <row r="897" spans="1:4" ht="18.75" customHeight="1" x14ac:dyDescent="0.15">
      <c r="A897" s="139"/>
      <c r="B897" s="140"/>
      <c r="C897" s="138"/>
      <c r="D897" s="138"/>
    </row>
    <row r="898" spans="1:4" ht="18.75" customHeight="1" x14ac:dyDescent="0.15">
      <c r="A898" s="139"/>
      <c r="B898" s="140"/>
      <c r="C898" s="138"/>
      <c r="D898" s="138"/>
    </row>
    <row r="899" spans="1:4" ht="18.75" customHeight="1" x14ac:dyDescent="0.15">
      <c r="A899" s="139"/>
      <c r="B899" s="140"/>
      <c r="C899" s="138"/>
      <c r="D899" s="138"/>
    </row>
    <row r="900" spans="1:4" ht="18.75" customHeight="1" x14ac:dyDescent="0.15">
      <c r="A900" s="139"/>
      <c r="B900" s="140"/>
      <c r="C900" s="138"/>
      <c r="D900" s="138"/>
    </row>
    <row r="901" spans="1:4" ht="18.75" customHeight="1" x14ac:dyDescent="0.15">
      <c r="A901" s="139"/>
      <c r="B901" s="140"/>
      <c r="C901" s="138"/>
      <c r="D901" s="138"/>
    </row>
    <row r="902" spans="1:4" ht="18.75" customHeight="1" x14ac:dyDescent="0.15">
      <c r="A902" s="139"/>
      <c r="B902" s="140"/>
      <c r="C902" s="138"/>
      <c r="D902" s="138"/>
    </row>
    <row r="903" spans="1:4" ht="18.75" customHeight="1" x14ac:dyDescent="0.15">
      <c r="A903" s="139"/>
      <c r="B903" s="140"/>
      <c r="C903" s="138"/>
      <c r="D903" s="138"/>
    </row>
    <row r="904" spans="1:4" ht="18.75" customHeight="1" x14ac:dyDescent="0.15">
      <c r="A904" s="139"/>
      <c r="B904" s="140"/>
      <c r="C904" s="138"/>
      <c r="D904" s="138"/>
    </row>
    <row r="905" spans="1:4" ht="18.75" customHeight="1" x14ac:dyDescent="0.15">
      <c r="A905" s="139"/>
      <c r="B905" s="140"/>
      <c r="C905" s="138"/>
      <c r="D905" s="138"/>
    </row>
    <row r="906" spans="1:4" ht="18.75" customHeight="1" x14ac:dyDescent="0.15">
      <c r="A906" s="139"/>
      <c r="B906" s="140"/>
      <c r="C906" s="138"/>
      <c r="D906" s="138"/>
    </row>
    <row r="907" spans="1:4" ht="18.75" customHeight="1" x14ac:dyDescent="0.15">
      <c r="A907" s="139"/>
      <c r="B907" s="140"/>
      <c r="C907" s="138"/>
      <c r="D907" s="138"/>
    </row>
    <row r="908" spans="1:4" ht="18.75" customHeight="1" x14ac:dyDescent="0.15">
      <c r="A908" s="139"/>
      <c r="B908" s="140"/>
      <c r="C908" s="138"/>
      <c r="D908" s="138"/>
    </row>
    <row r="909" spans="1:4" ht="18.75" customHeight="1" x14ac:dyDescent="0.15">
      <c r="A909" s="139"/>
      <c r="B909" s="140"/>
      <c r="C909" s="138"/>
      <c r="D909" s="138"/>
    </row>
    <row r="910" spans="1:4" ht="18.75" customHeight="1" x14ac:dyDescent="0.15">
      <c r="A910" s="139"/>
      <c r="B910" s="140"/>
      <c r="C910" s="138"/>
      <c r="D910" s="138"/>
    </row>
    <row r="911" spans="1:4" ht="18.75" customHeight="1" x14ac:dyDescent="0.15">
      <c r="A911" s="139"/>
      <c r="B911" s="140"/>
      <c r="C911" s="138"/>
      <c r="D911" s="138"/>
    </row>
    <row r="912" spans="1:4" ht="18.75" customHeight="1" x14ac:dyDescent="0.15">
      <c r="A912" s="139"/>
      <c r="B912" s="140"/>
      <c r="C912" s="138"/>
      <c r="D912" s="138"/>
    </row>
    <row r="913" spans="1:4" ht="18.75" customHeight="1" x14ac:dyDescent="0.15">
      <c r="A913" s="139"/>
      <c r="B913" s="140"/>
      <c r="C913" s="138"/>
      <c r="D913" s="138"/>
    </row>
    <row r="914" spans="1:4" ht="18.75" customHeight="1" x14ac:dyDescent="0.15">
      <c r="A914" s="139"/>
      <c r="B914" s="140"/>
      <c r="C914" s="138"/>
      <c r="D914" s="138"/>
    </row>
    <row r="915" spans="1:4" ht="18.75" customHeight="1" x14ac:dyDescent="0.15">
      <c r="A915" s="139"/>
      <c r="B915" s="140"/>
      <c r="C915" s="138"/>
      <c r="D915" s="138"/>
    </row>
    <row r="916" spans="1:4" ht="18.75" customHeight="1" x14ac:dyDescent="0.15">
      <c r="A916" s="139"/>
      <c r="B916" s="140"/>
      <c r="C916" s="138"/>
      <c r="D916" s="138"/>
    </row>
    <row r="917" spans="1:4" ht="18.75" customHeight="1" x14ac:dyDescent="0.15">
      <c r="A917" s="139"/>
      <c r="B917" s="140"/>
      <c r="C917" s="138"/>
      <c r="D917" s="138"/>
    </row>
    <row r="918" spans="1:4" ht="18.75" customHeight="1" x14ac:dyDescent="0.15">
      <c r="A918" s="139"/>
      <c r="B918" s="140"/>
      <c r="C918" s="138"/>
      <c r="D918" s="138"/>
    </row>
    <row r="919" spans="1:4" ht="18.75" customHeight="1" x14ac:dyDescent="0.15">
      <c r="A919" s="139"/>
      <c r="B919" s="140"/>
      <c r="C919" s="138"/>
      <c r="D919" s="138"/>
    </row>
    <row r="920" spans="1:4" ht="18.75" customHeight="1" x14ac:dyDescent="0.15">
      <c r="A920" s="139"/>
      <c r="B920" s="140"/>
      <c r="C920" s="138"/>
      <c r="D920" s="138"/>
    </row>
    <row r="921" spans="1:4" ht="18.75" customHeight="1" x14ac:dyDescent="0.15">
      <c r="A921" s="139"/>
      <c r="B921" s="140"/>
      <c r="C921" s="138"/>
      <c r="D921" s="138"/>
    </row>
    <row r="922" spans="1:4" ht="18.75" customHeight="1" x14ac:dyDescent="0.15">
      <c r="A922" s="139"/>
      <c r="B922" s="140"/>
      <c r="C922" s="138"/>
      <c r="D922" s="138"/>
    </row>
    <row r="923" spans="1:4" ht="18.75" customHeight="1" x14ac:dyDescent="0.15">
      <c r="A923" s="139"/>
      <c r="B923" s="140"/>
      <c r="C923" s="138"/>
      <c r="D923" s="138"/>
    </row>
    <row r="924" spans="1:4" ht="18.75" customHeight="1" x14ac:dyDescent="0.15">
      <c r="A924" s="139"/>
      <c r="B924" s="140"/>
      <c r="C924" s="138"/>
      <c r="D924" s="138"/>
    </row>
    <row r="925" spans="1:4" ht="18.75" customHeight="1" x14ac:dyDescent="0.15">
      <c r="A925" s="139"/>
      <c r="B925" s="140"/>
      <c r="C925" s="138"/>
      <c r="D925" s="138"/>
    </row>
    <row r="926" spans="1:4" ht="18.75" customHeight="1" x14ac:dyDescent="0.15">
      <c r="A926" s="139"/>
      <c r="B926" s="140"/>
      <c r="C926" s="138"/>
      <c r="D926" s="138"/>
    </row>
    <row r="927" spans="1:4" ht="18.75" customHeight="1" x14ac:dyDescent="0.15">
      <c r="A927" s="139"/>
      <c r="B927" s="140"/>
      <c r="C927" s="138"/>
      <c r="D927" s="138"/>
    </row>
    <row r="928" spans="1:4" ht="18.75" customHeight="1" x14ac:dyDescent="0.15">
      <c r="A928" s="139"/>
      <c r="B928" s="140"/>
      <c r="C928" s="138"/>
      <c r="D928" s="138"/>
    </row>
    <row r="929" spans="1:4" ht="18.75" customHeight="1" x14ac:dyDescent="0.15">
      <c r="A929" s="139"/>
      <c r="B929" s="140"/>
      <c r="C929" s="138"/>
      <c r="D929" s="138"/>
    </row>
    <row r="930" spans="1:4" ht="18.75" customHeight="1" x14ac:dyDescent="0.15">
      <c r="A930" s="139"/>
      <c r="B930" s="140"/>
      <c r="C930" s="138"/>
      <c r="D930" s="138"/>
    </row>
    <row r="931" spans="1:4" ht="18.75" customHeight="1" x14ac:dyDescent="0.15">
      <c r="A931" s="139"/>
      <c r="B931" s="140"/>
      <c r="C931" s="138"/>
      <c r="D931" s="138"/>
    </row>
    <row r="932" spans="1:4" ht="18.75" customHeight="1" x14ac:dyDescent="0.15">
      <c r="A932" s="139"/>
      <c r="B932" s="140"/>
      <c r="C932" s="138"/>
      <c r="D932" s="138"/>
    </row>
    <row r="933" spans="1:4" ht="18.75" customHeight="1" x14ac:dyDescent="0.15">
      <c r="A933" s="139"/>
      <c r="B933" s="140"/>
      <c r="C933" s="138"/>
      <c r="D933" s="138"/>
    </row>
    <row r="934" spans="1:4" ht="18.75" customHeight="1" x14ac:dyDescent="0.15">
      <c r="A934" s="139"/>
      <c r="B934" s="140"/>
      <c r="C934" s="138"/>
      <c r="D934" s="138"/>
    </row>
    <row r="935" spans="1:4" ht="18.75" customHeight="1" x14ac:dyDescent="0.15">
      <c r="A935" s="139"/>
      <c r="B935" s="140"/>
      <c r="C935" s="138"/>
      <c r="D935" s="138"/>
    </row>
    <row r="936" spans="1:4" ht="18.75" customHeight="1" x14ac:dyDescent="0.15">
      <c r="A936" s="139"/>
      <c r="B936" s="140"/>
      <c r="C936" s="138"/>
      <c r="D936" s="138"/>
    </row>
    <row r="937" spans="1:4" ht="18.75" customHeight="1" x14ac:dyDescent="0.15">
      <c r="A937" s="139"/>
      <c r="B937" s="140"/>
      <c r="C937" s="138"/>
      <c r="D937" s="138"/>
    </row>
    <row r="938" spans="1:4" ht="18.75" customHeight="1" x14ac:dyDescent="0.15">
      <c r="A938" s="139"/>
      <c r="B938" s="140"/>
      <c r="C938" s="138"/>
      <c r="D938" s="138"/>
    </row>
    <row r="939" spans="1:4" ht="18.75" customHeight="1" x14ac:dyDescent="0.15">
      <c r="A939" s="139"/>
      <c r="B939" s="140"/>
      <c r="C939" s="138"/>
      <c r="D939" s="138"/>
    </row>
    <row r="940" spans="1:4" ht="18.75" customHeight="1" x14ac:dyDescent="0.15">
      <c r="A940" s="139"/>
      <c r="B940" s="140"/>
      <c r="C940" s="138"/>
      <c r="D940" s="138"/>
    </row>
    <row r="941" spans="1:4" ht="18.75" customHeight="1" x14ac:dyDescent="0.15">
      <c r="A941" s="139"/>
      <c r="B941" s="140"/>
      <c r="C941" s="138"/>
      <c r="D941" s="138"/>
    </row>
    <row r="942" spans="1:4" ht="18.75" customHeight="1" x14ac:dyDescent="0.15">
      <c r="A942" s="139"/>
      <c r="B942" s="140"/>
      <c r="C942" s="138"/>
      <c r="D942" s="138"/>
    </row>
    <row r="943" spans="1:4" ht="18.75" customHeight="1" x14ac:dyDescent="0.15">
      <c r="A943" s="139"/>
      <c r="B943" s="140"/>
      <c r="C943" s="138"/>
      <c r="D943" s="138"/>
    </row>
    <row r="944" spans="1:4" ht="18.75" customHeight="1" x14ac:dyDescent="0.15">
      <c r="A944" s="139"/>
      <c r="B944" s="140"/>
      <c r="C944" s="138"/>
      <c r="D944" s="138"/>
    </row>
    <row r="945" spans="1:4" ht="18.75" customHeight="1" x14ac:dyDescent="0.15">
      <c r="A945" s="139"/>
      <c r="B945" s="140"/>
      <c r="C945" s="138"/>
      <c r="D945" s="138"/>
    </row>
    <row r="946" spans="1:4" ht="18.75" customHeight="1" x14ac:dyDescent="0.15">
      <c r="A946" s="139"/>
      <c r="B946" s="140"/>
      <c r="C946" s="138"/>
      <c r="D946" s="138"/>
    </row>
    <row r="947" spans="1:4" ht="18.75" customHeight="1" x14ac:dyDescent="0.15">
      <c r="A947" s="139"/>
      <c r="B947" s="140"/>
      <c r="C947" s="138"/>
      <c r="D947" s="138"/>
    </row>
    <row r="948" spans="1:4" ht="18.75" customHeight="1" x14ac:dyDescent="0.15">
      <c r="A948" s="139"/>
      <c r="B948" s="140"/>
      <c r="C948" s="138"/>
      <c r="D948" s="138"/>
    </row>
    <row r="949" spans="1:4" ht="18.75" customHeight="1" x14ac:dyDescent="0.15">
      <c r="A949" s="139"/>
      <c r="B949" s="140"/>
      <c r="C949" s="138"/>
      <c r="D949" s="138"/>
    </row>
    <row r="950" spans="1:4" ht="18.75" customHeight="1" x14ac:dyDescent="0.15">
      <c r="A950" s="139"/>
      <c r="B950" s="140"/>
      <c r="C950" s="138"/>
      <c r="D950" s="138"/>
    </row>
    <row r="951" spans="1:4" ht="18.75" customHeight="1" x14ac:dyDescent="0.15">
      <c r="A951" s="139"/>
      <c r="B951" s="140"/>
      <c r="C951" s="138"/>
      <c r="D951" s="138"/>
    </row>
    <row r="952" spans="1:4" ht="18.75" customHeight="1" x14ac:dyDescent="0.15">
      <c r="A952" s="139"/>
      <c r="B952" s="140"/>
      <c r="C952" s="138"/>
      <c r="D952" s="138"/>
    </row>
    <row r="953" spans="1:4" ht="18.75" customHeight="1" x14ac:dyDescent="0.15">
      <c r="A953" s="139"/>
      <c r="B953" s="140"/>
      <c r="C953" s="138"/>
      <c r="D953" s="138"/>
    </row>
    <row r="954" spans="1:4" ht="18.75" customHeight="1" x14ac:dyDescent="0.15">
      <c r="A954" s="139"/>
      <c r="B954" s="140"/>
      <c r="C954" s="138"/>
      <c r="D954" s="138"/>
    </row>
    <row r="955" spans="1:4" ht="18.75" customHeight="1" x14ac:dyDescent="0.15">
      <c r="A955" s="139"/>
      <c r="B955" s="140"/>
      <c r="C955" s="138"/>
      <c r="D955" s="138"/>
    </row>
    <row r="956" spans="1:4" ht="18.75" customHeight="1" x14ac:dyDescent="0.15">
      <c r="A956" s="139"/>
      <c r="B956" s="140"/>
      <c r="C956" s="138"/>
      <c r="D956" s="138"/>
    </row>
    <row r="957" spans="1:4" ht="18.75" customHeight="1" x14ac:dyDescent="0.15">
      <c r="A957" s="139"/>
      <c r="B957" s="140"/>
      <c r="C957" s="138"/>
      <c r="D957" s="138"/>
    </row>
    <row r="958" spans="1:4" ht="18.75" customHeight="1" x14ac:dyDescent="0.15">
      <c r="A958" s="139"/>
      <c r="B958" s="140"/>
      <c r="C958" s="138"/>
      <c r="D958" s="138"/>
    </row>
    <row r="959" spans="1:4" ht="18.75" customHeight="1" x14ac:dyDescent="0.15">
      <c r="A959" s="139"/>
      <c r="B959" s="140"/>
      <c r="C959" s="138"/>
      <c r="D959" s="138"/>
    </row>
    <row r="960" spans="1:4" ht="18.75" customHeight="1" x14ac:dyDescent="0.15">
      <c r="A960" s="139"/>
      <c r="B960" s="140"/>
      <c r="C960" s="138"/>
      <c r="D960" s="138"/>
    </row>
    <row r="961" spans="1:4" ht="18.75" customHeight="1" x14ac:dyDescent="0.15">
      <c r="A961" s="139"/>
      <c r="B961" s="140"/>
      <c r="C961" s="138"/>
      <c r="D961" s="138"/>
    </row>
    <row r="962" spans="1:4" ht="18.75" customHeight="1" x14ac:dyDescent="0.15">
      <c r="A962" s="139"/>
      <c r="B962" s="140"/>
      <c r="C962" s="138"/>
      <c r="D962" s="138"/>
    </row>
    <row r="963" spans="1:4" ht="18.75" customHeight="1" x14ac:dyDescent="0.15">
      <c r="A963" s="139"/>
      <c r="B963" s="140"/>
      <c r="C963" s="138"/>
      <c r="D963" s="138"/>
    </row>
    <row r="964" spans="1:4" ht="18.75" customHeight="1" x14ac:dyDescent="0.15">
      <c r="A964" s="139"/>
      <c r="B964" s="140"/>
      <c r="C964" s="138"/>
      <c r="D964" s="138"/>
    </row>
    <row r="965" spans="1:4" ht="18.75" customHeight="1" x14ac:dyDescent="0.15">
      <c r="A965" s="139"/>
      <c r="B965" s="140"/>
      <c r="C965" s="138"/>
      <c r="D965" s="138"/>
    </row>
    <row r="966" spans="1:4" ht="18.75" customHeight="1" x14ac:dyDescent="0.15">
      <c r="A966" s="139"/>
      <c r="B966" s="140"/>
      <c r="C966" s="138"/>
      <c r="D966" s="138"/>
    </row>
    <row r="967" spans="1:4" ht="18.75" customHeight="1" x14ac:dyDescent="0.15">
      <c r="A967" s="139"/>
      <c r="B967" s="140"/>
      <c r="C967" s="138"/>
      <c r="D967" s="138"/>
    </row>
    <row r="968" spans="1:4" ht="18.75" customHeight="1" x14ac:dyDescent="0.15">
      <c r="A968" s="139"/>
      <c r="B968" s="140"/>
      <c r="C968" s="138"/>
      <c r="D968" s="138"/>
    </row>
    <row r="969" spans="1:4" ht="18.75" customHeight="1" x14ac:dyDescent="0.15">
      <c r="A969" s="139"/>
      <c r="B969" s="140"/>
      <c r="C969" s="138"/>
      <c r="D969" s="138"/>
    </row>
    <row r="970" spans="1:4" ht="18.75" customHeight="1" x14ac:dyDescent="0.15">
      <c r="A970" s="139"/>
      <c r="B970" s="140"/>
      <c r="C970" s="138"/>
      <c r="D970" s="138"/>
    </row>
    <row r="971" spans="1:4" ht="18.75" customHeight="1" x14ac:dyDescent="0.15">
      <c r="A971" s="139"/>
      <c r="B971" s="140"/>
      <c r="C971" s="138"/>
      <c r="D971" s="138"/>
    </row>
    <row r="972" spans="1:4" ht="18.75" customHeight="1" x14ac:dyDescent="0.15">
      <c r="A972" s="139"/>
      <c r="B972" s="140"/>
      <c r="C972" s="138"/>
      <c r="D972" s="138"/>
    </row>
    <row r="973" spans="1:4" ht="18.75" customHeight="1" x14ac:dyDescent="0.15">
      <c r="A973" s="139"/>
      <c r="B973" s="140"/>
      <c r="C973" s="138"/>
      <c r="D973" s="138"/>
    </row>
    <row r="974" spans="1:4" ht="18.75" customHeight="1" x14ac:dyDescent="0.15">
      <c r="A974" s="139"/>
      <c r="B974" s="140"/>
      <c r="C974" s="138"/>
      <c r="D974" s="138"/>
    </row>
    <row r="975" spans="1:4" ht="18.75" customHeight="1" x14ac:dyDescent="0.15">
      <c r="A975" s="139"/>
      <c r="B975" s="140"/>
      <c r="C975" s="138"/>
      <c r="D975" s="138"/>
    </row>
    <row r="976" spans="1:4" ht="18.75" customHeight="1" x14ac:dyDescent="0.15">
      <c r="A976" s="139"/>
      <c r="B976" s="140"/>
      <c r="C976" s="138"/>
      <c r="D976" s="138"/>
    </row>
    <row r="977" spans="1:4" ht="18.75" customHeight="1" x14ac:dyDescent="0.15">
      <c r="A977" s="139"/>
      <c r="B977" s="140"/>
      <c r="C977" s="138"/>
      <c r="D977" s="138"/>
    </row>
    <row r="978" spans="1:4" ht="18.75" customHeight="1" x14ac:dyDescent="0.15">
      <c r="A978" s="139"/>
      <c r="B978" s="140"/>
      <c r="C978" s="138"/>
      <c r="D978" s="138"/>
    </row>
    <row r="979" spans="1:4" ht="18.75" customHeight="1" x14ac:dyDescent="0.15">
      <c r="A979" s="139"/>
      <c r="B979" s="140"/>
      <c r="C979" s="138"/>
      <c r="D979" s="138"/>
    </row>
    <row r="980" spans="1:4" ht="18.75" customHeight="1" x14ac:dyDescent="0.15">
      <c r="A980" s="139"/>
      <c r="B980" s="140"/>
      <c r="C980" s="138"/>
      <c r="D980" s="138"/>
    </row>
    <row r="981" spans="1:4" ht="18.75" customHeight="1" x14ac:dyDescent="0.15">
      <c r="A981" s="139"/>
      <c r="B981" s="140"/>
      <c r="C981" s="138"/>
      <c r="D981" s="138"/>
    </row>
    <row r="982" spans="1:4" ht="18.75" customHeight="1" x14ac:dyDescent="0.15">
      <c r="A982" s="139"/>
      <c r="B982" s="140"/>
      <c r="C982" s="138"/>
      <c r="D982" s="138"/>
    </row>
    <row r="983" spans="1:4" ht="18.75" customHeight="1" x14ac:dyDescent="0.15">
      <c r="A983" s="139"/>
      <c r="B983" s="140"/>
      <c r="C983" s="138"/>
      <c r="D983" s="138"/>
    </row>
    <row r="984" spans="1:4" ht="18.75" customHeight="1" x14ac:dyDescent="0.15">
      <c r="A984" s="139"/>
      <c r="B984" s="140"/>
      <c r="C984" s="138"/>
      <c r="D984" s="138"/>
    </row>
    <row r="985" spans="1:4" ht="18.75" customHeight="1" x14ac:dyDescent="0.15">
      <c r="A985" s="139"/>
      <c r="B985" s="140"/>
      <c r="C985" s="138"/>
      <c r="D985" s="138"/>
    </row>
    <row r="986" spans="1:4" ht="18.75" customHeight="1" x14ac:dyDescent="0.15">
      <c r="A986" s="139"/>
      <c r="B986" s="140"/>
      <c r="C986" s="138"/>
      <c r="D986" s="138"/>
    </row>
    <row r="987" spans="1:4" ht="18.75" customHeight="1" x14ac:dyDescent="0.15">
      <c r="A987" s="139"/>
      <c r="B987" s="140"/>
      <c r="C987" s="138"/>
      <c r="D987" s="138"/>
    </row>
    <row r="988" spans="1:4" ht="18.75" customHeight="1" x14ac:dyDescent="0.15">
      <c r="A988" s="139"/>
      <c r="B988" s="140"/>
      <c r="C988" s="138"/>
      <c r="D988" s="138"/>
    </row>
    <row r="989" spans="1:4" ht="18.75" customHeight="1" x14ac:dyDescent="0.15">
      <c r="A989" s="139"/>
      <c r="B989" s="140"/>
      <c r="C989" s="138"/>
      <c r="D989" s="138"/>
    </row>
    <row r="990" spans="1:4" ht="18.75" customHeight="1" x14ac:dyDescent="0.15">
      <c r="A990" s="139"/>
      <c r="B990" s="140"/>
      <c r="C990" s="138"/>
      <c r="D990" s="138"/>
    </row>
    <row r="991" spans="1:4" ht="18.75" customHeight="1" x14ac:dyDescent="0.15">
      <c r="A991" s="139"/>
      <c r="B991" s="140"/>
      <c r="C991" s="138"/>
      <c r="D991" s="138"/>
    </row>
    <row r="992" spans="1:4" ht="18.75" customHeight="1" x14ac:dyDescent="0.15">
      <c r="A992" s="139"/>
      <c r="B992" s="140"/>
      <c r="C992" s="138"/>
      <c r="D992" s="138"/>
    </row>
    <row r="993" spans="1:4" ht="18.75" customHeight="1" x14ac:dyDescent="0.15">
      <c r="A993" s="139"/>
      <c r="B993" s="140"/>
      <c r="C993" s="138"/>
      <c r="D993" s="138"/>
    </row>
    <row r="994" spans="1:4" ht="18.75" customHeight="1" x14ac:dyDescent="0.15">
      <c r="A994" s="139"/>
      <c r="B994" s="140"/>
      <c r="C994" s="138"/>
      <c r="D994" s="138"/>
    </row>
    <row r="995" spans="1:4" ht="18.75" customHeight="1" x14ac:dyDescent="0.15">
      <c r="A995" s="139"/>
      <c r="B995" s="140"/>
      <c r="C995" s="138"/>
      <c r="D995" s="138"/>
    </row>
    <row r="996" spans="1:4" ht="18.75" customHeight="1" x14ac:dyDescent="0.15">
      <c r="A996" s="139"/>
      <c r="B996" s="140"/>
      <c r="C996" s="138"/>
      <c r="D996" s="138"/>
    </row>
    <row r="997" spans="1:4" ht="18.75" customHeight="1" x14ac:dyDescent="0.15">
      <c r="A997" s="139"/>
      <c r="B997" s="140"/>
      <c r="C997" s="138"/>
      <c r="D997" s="138"/>
    </row>
    <row r="998" spans="1:4" ht="18.75" customHeight="1" x14ac:dyDescent="0.15">
      <c r="A998" s="139"/>
      <c r="B998" s="140"/>
      <c r="C998" s="138"/>
      <c r="D998" s="138"/>
    </row>
    <row r="999" spans="1:4" ht="18.75" customHeight="1" x14ac:dyDescent="0.15">
      <c r="A999" s="139"/>
      <c r="B999" s="140"/>
      <c r="C999" s="138"/>
      <c r="D999" s="138"/>
    </row>
    <row r="1000" spans="1:4" ht="18.75" customHeight="1" x14ac:dyDescent="0.15">
      <c r="A1000" s="139"/>
      <c r="B1000" s="140"/>
      <c r="C1000" s="138"/>
      <c r="D1000" s="138"/>
    </row>
    <row r="1001" spans="1:4" ht="18.75" customHeight="1" x14ac:dyDescent="0.15">
      <c r="A1001" s="139"/>
      <c r="B1001" s="140"/>
      <c r="C1001" s="138"/>
      <c r="D1001" s="138"/>
    </row>
    <row r="1002" spans="1:4" ht="18.75" customHeight="1" x14ac:dyDescent="0.15">
      <c r="A1002" s="139"/>
      <c r="B1002" s="140"/>
      <c r="C1002" s="138"/>
      <c r="D1002" s="138"/>
    </row>
    <row r="1003" spans="1:4" ht="18.75" customHeight="1" x14ac:dyDescent="0.15">
      <c r="A1003" s="139"/>
      <c r="B1003" s="140"/>
      <c r="C1003" s="138"/>
      <c r="D1003" s="138"/>
    </row>
    <row r="1004" spans="1:4" ht="18.75" customHeight="1" x14ac:dyDescent="0.15">
      <c r="A1004" s="139"/>
      <c r="B1004" s="140"/>
      <c r="C1004" s="138"/>
      <c r="D1004" s="138"/>
    </row>
    <row r="1005" spans="1:4" ht="18.75" customHeight="1" x14ac:dyDescent="0.15">
      <c r="A1005" s="139"/>
      <c r="B1005" s="140"/>
      <c r="C1005" s="138"/>
      <c r="D1005" s="138"/>
    </row>
    <row r="1006" spans="1:4" ht="18.75" customHeight="1" x14ac:dyDescent="0.15">
      <c r="A1006" s="139"/>
      <c r="B1006" s="140"/>
      <c r="C1006" s="138"/>
      <c r="D1006" s="138"/>
    </row>
    <row r="1007" spans="1:4" ht="18.75" customHeight="1" x14ac:dyDescent="0.15">
      <c r="A1007" s="139"/>
      <c r="B1007" s="140"/>
      <c r="C1007" s="138"/>
      <c r="D1007" s="138"/>
    </row>
    <row r="1008" spans="1:4" ht="18.75" customHeight="1" x14ac:dyDescent="0.15">
      <c r="A1008" s="139"/>
      <c r="B1008" s="140"/>
      <c r="C1008" s="138"/>
      <c r="D1008" s="138"/>
    </row>
    <row r="1009" spans="1:4" ht="18.75" customHeight="1" x14ac:dyDescent="0.15">
      <c r="A1009" s="139"/>
      <c r="B1009" s="140"/>
      <c r="C1009" s="138"/>
      <c r="D1009" s="138"/>
    </row>
    <row r="1010" spans="1:4" ht="18.75" customHeight="1" x14ac:dyDescent="0.15">
      <c r="A1010" s="139"/>
      <c r="B1010" s="140"/>
      <c r="C1010" s="138"/>
      <c r="D1010" s="138"/>
    </row>
    <row r="1011" spans="1:4" ht="18.75" customHeight="1" x14ac:dyDescent="0.15">
      <c r="A1011" s="139"/>
      <c r="B1011" s="140"/>
      <c r="C1011" s="138"/>
      <c r="D1011" s="138"/>
    </row>
    <row r="1012" spans="1:4" ht="18.75" customHeight="1" x14ac:dyDescent="0.15">
      <c r="A1012" s="139"/>
      <c r="B1012" s="140"/>
      <c r="C1012" s="138"/>
      <c r="D1012" s="138"/>
    </row>
    <row r="1013" spans="1:4" ht="18.75" customHeight="1" x14ac:dyDescent="0.15">
      <c r="A1013" s="139"/>
      <c r="B1013" s="140"/>
      <c r="C1013" s="138"/>
      <c r="D1013" s="138"/>
    </row>
    <row r="1014" spans="1:4" ht="18.75" customHeight="1" x14ac:dyDescent="0.15">
      <c r="A1014" s="139"/>
      <c r="B1014" s="140"/>
      <c r="C1014" s="138"/>
      <c r="D1014" s="138"/>
    </row>
    <row r="1015" spans="1:4" ht="18.75" customHeight="1" x14ac:dyDescent="0.15">
      <c r="A1015" s="139"/>
      <c r="B1015" s="140"/>
      <c r="C1015" s="138"/>
      <c r="D1015" s="138"/>
    </row>
    <row r="1016" spans="1:4" ht="18.75" customHeight="1" x14ac:dyDescent="0.15">
      <c r="A1016" s="139"/>
      <c r="B1016" s="140"/>
      <c r="C1016" s="138"/>
      <c r="D1016" s="138"/>
    </row>
    <row r="1017" spans="1:4" ht="18.75" customHeight="1" x14ac:dyDescent="0.15">
      <c r="A1017" s="139"/>
      <c r="B1017" s="140"/>
      <c r="C1017" s="138"/>
      <c r="D1017" s="138"/>
    </row>
    <row r="1018" spans="1:4" ht="18.75" customHeight="1" x14ac:dyDescent="0.15">
      <c r="A1018" s="139"/>
      <c r="B1018" s="140"/>
      <c r="C1018" s="138"/>
      <c r="D1018" s="138"/>
    </row>
    <row r="1019" spans="1:4" ht="18.75" customHeight="1" x14ac:dyDescent="0.15">
      <c r="A1019" s="139"/>
      <c r="B1019" s="140"/>
      <c r="C1019" s="138"/>
      <c r="D1019" s="138"/>
    </row>
    <row r="1020" spans="1:4" ht="18.75" customHeight="1" x14ac:dyDescent="0.15">
      <c r="A1020" s="139"/>
      <c r="B1020" s="140"/>
      <c r="C1020" s="138"/>
      <c r="D1020" s="138"/>
    </row>
    <row r="1021" spans="1:4" ht="18.75" customHeight="1" x14ac:dyDescent="0.15">
      <c r="A1021" s="139"/>
      <c r="B1021" s="140"/>
      <c r="C1021" s="138"/>
      <c r="D1021" s="138"/>
    </row>
    <row r="1022" spans="1:4" ht="18.75" customHeight="1" x14ac:dyDescent="0.15">
      <c r="A1022" s="139"/>
      <c r="B1022" s="140"/>
      <c r="C1022" s="138"/>
      <c r="D1022" s="138"/>
    </row>
    <row r="1023" spans="1:4" ht="18.75" customHeight="1" x14ac:dyDescent="0.15">
      <c r="A1023" s="139"/>
      <c r="B1023" s="140"/>
      <c r="C1023" s="138"/>
      <c r="D1023" s="138"/>
    </row>
    <row r="1024" spans="1:4" ht="18.75" customHeight="1" x14ac:dyDescent="0.15">
      <c r="A1024" s="139"/>
      <c r="B1024" s="140"/>
      <c r="C1024" s="138"/>
      <c r="D1024" s="138"/>
    </row>
    <row r="1025" spans="1:4" ht="18.75" customHeight="1" x14ac:dyDescent="0.15">
      <c r="A1025" s="139"/>
      <c r="B1025" s="140"/>
      <c r="C1025" s="138"/>
      <c r="D1025" s="138"/>
    </row>
    <row r="1026" spans="1:4" ht="18.75" customHeight="1" x14ac:dyDescent="0.15">
      <c r="A1026" s="139"/>
      <c r="B1026" s="140"/>
      <c r="C1026" s="138"/>
      <c r="D1026" s="138"/>
    </row>
    <row r="1027" spans="1:4" ht="18.75" customHeight="1" x14ac:dyDescent="0.15">
      <c r="A1027" s="139"/>
      <c r="B1027" s="140"/>
      <c r="C1027" s="138"/>
      <c r="D1027" s="138"/>
    </row>
    <row r="1028" spans="1:4" ht="18.75" customHeight="1" x14ac:dyDescent="0.15">
      <c r="A1028" s="139"/>
      <c r="B1028" s="140"/>
      <c r="C1028" s="138"/>
      <c r="D1028" s="138"/>
    </row>
    <row r="1029" spans="1:4" ht="18.75" customHeight="1" x14ac:dyDescent="0.15">
      <c r="A1029" s="139"/>
      <c r="B1029" s="140"/>
      <c r="C1029" s="138"/>
      <c r="D1029" s="138"/>
    </row>
    <row r="1030" spans="1:4" ht="18.75" customHeight="1" x14ac:dyDescent="0.15">
      <c r="A1030" s="139"/>
      <c r="B1030" s="140"/>
      <c r="C1030" s="138"/>
      <c r="D1030" s="138"/>
    </row>
    <row r="1031" spans="1:4" ht="18.75" customHeight="1" x14ac:dyDescent="0.15">
      <c r="A1031" s="139"/>
      <c r="B1031" s="140"/>
      <c r="C1031" s="138"/>
      <c r="D1031" s="138"/>
    </row>
    <row r="1032" spans="1:4" ht="18.75" customHeight="1" x14ac:dyDescent="0.15">
      <c r="A1032" s="139"/>
      <c r="B1032" s="140"/>
      <c r="C1032" s="138"/>
      <c r="D1032" s="138"/>
    </row>
    <row r="1033" spans="1:4" ht="18.75" customHeight="1" x14ac:dyDescent="0.15">
      <c r="A1033" s="139"/>
      <c r="B1033" s="140"/>
      <c r="C1033" s="138"/>
      <c r="D1033" s="138"/>
    </row>
    <row r="1034" spans="1:4" ht="18.75" customHeight="1" x14ac:dyDescent="0.15">
      <c r="A1034" s="139"/>
      <c r="B1034" s="140"/>
      <c r="C1034" s="138"/>
      <c r="D1034" s="138"/>
    </row>
    <row r="1035" spans="1:4" ht="18.75" customHeight="1" x14ac:dyDescent="0.15">
      <c r="A1035" s="139"/>
      <c r="B1035" s="140"/>
      <c r="C1035" s="138"/>
      <c r="D1035" s="138"/>
    </row>
    <row r="1036" spans="1:4" ht="18.75" customHeight="1" x14ac:dyDescent="0.15">
      <c r="A1036" s="139"/>
      <c r="B1036" s="140"/>
      <c r="C1036" s="138"/>
      <c r="D1036" s="138"/>
    </row>
    <row r="1037" spans="1:4" ht="18.75" customHeight="1" x14ac:dyDescent="0.15">
      <c r="A1037" s="139"/>
      <c r="B1037" s="140"/>
      <c r="C1037" s="138"/>
      <c r="D1037" s="138"/>
    </row>
    <row r="1038" spans="1:4" ht="18.75" customHeight="1" x14ac:dyDescent="0.15">
      <c r="A1038" s="139"/>
      <c r="B1038" s="140"/>
      <c r="C1038" s="138"/>
      <c r="D1038" s="138"/>
    </row>
    <row r="1039" spans="1:4" ht="18.75" customHeight="1" x14ac:dyDescent="0.15">
      <c r="A1039" s="139"/>
      <c r="B1039" s="140"/>
      <c r="C1039" s="138"/>
      <c r="D1039" s="138"/>
    </row>
    <row r="1040" spans="1:4" ht="18.75" customHeight="1" x14ac:dyDescent="0.15">
      <c r="A1040" s="139"/>
      <c r="B1040" s="140"/>
      <c r="C1040" s="138"/>
      <c r="D1040" s="138"/>
    </row>
    <row r="1041" spans="1:4" ht="18.75" customHeight="1" x14ac:dyDescent="0.15">
      <c r="A1041" s="139"/>
      <c r="B1041" s="140"/>
      <c r="C1041" s="138"/>
      <c r="D1041" s="138"/>
    </row>
    <row r="1042" spans="1:4" ht="18.75" customHeight="1" x14ac:dyDescent="0.15">
      <c r="D1042" s="138"/>
    </row>
    <row r="1043" spans="1:4" ht="18.75" customHeight="1" x14ac:dyDescent="0.15">
      <c r="D1043" s="138"/>
    </row>
    <row r="1044" spans="1:4" ht="18.75" customHeight="1" x14ac:dyDescent="0.15">
      <c r="D1044" s="138"/>
    </row>
  </sheetData>
  <sheetProtection algorithmName="SHA-512" hashValue="t5WbCpjnWGtqqO8w3Y78x/6ORaNrojxMmNUHMADEF09v/NH3rgzKrOMRXRuDLngVznduP0AbKyg8wXvx0NzRjg==" saltValue="rC6+L1IThoE8to2aqsNclg==" spinCount="100000" sheet="1" objects="1" scenarios="1"/>
  <sortState xmlns:xlrd2="http://schemas.microsoft.com/office/spreadsheetml/2017/richdata2" ref="A8:C38">
    <sortCondition ref="C8:C38"/>
    <sortCondition ref="B8:B38"/>
  </sortState>
  <mergeCells count="2">
    <mergeCell ref="B2:D2"/>
    <mergeCell ref="B4:C4"/>
  </mergeCells>
  <dataValidations count="3">
    <dataValidation type="list" allowBlank="1" showInputMessage="1" prompt="This is not a recognized category type. To add a new type, go to Data &gt; Validation in the menus." sqref="C157:C1041" xr:uid="{00000000-0002-0000-0500-000000000000}">
      <formula1>"Expenses,Cost of Goods Sold,Revenue"</formula1>
    </dataValidation>
    <dataValidation type="list" allowBlank="1" showInputMessage="1" prompt="This is not a recognized category type. To add a new type, go to Data &gt; Validation in the menus." sqref="C8:C37 C39:C156" xr:uid="{C5827C3E-F3A4-5D48-81C4-AAF4A4C9EE1E}">
      <formula1>"Expenses,Cost of Goods Sold,Inventory,Other Assets,Revenue,Other Income,Drawings,Contributions,Assets,Loan Payments,Tax Payments"</formula1>
    </dataValidation>
    <dataValidation type="list" allowBlank="1" showInputMessage="1" prompt="This is not a recognized category type. To add a new type, go to Data &gt; Validation in the menus." sqref="C38" xr:uid="{693361BE-A14E-BC49-BD6C-A9813E77C22E}">
      <formula1>"Expenses,Cost of Goods Sold,Revenue,Other Income,Drawings,Contributions,Assets,Loan Payments,Tax Payments"</formula1>
    </dataValidation>
  </dataValidation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Dashboard</vt:lpstr>
      <vt:lpstr>Transactions</vt:lpstr>
      <vt:lpstr>Profit &amp; Loss</vt:lpstr>
      <vt:lpstr>Balance Sheet</vt:lpstr>
      <vt:lpstr>Categories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2021-09-30T10:43:43Z</dcterms:created>
  <dcterms:modified xsi:type="dcterms:W3CDTF">2021-10-18T07:20:37Z</dcterms:modified>
</cp:coreProperties>
</file>